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הרוש 0533161179\Downloads\"/>
    </mc:Choice>
  </mc:AlternateContent>
  <xr:revisionPtr revIDLastSave="0" documentId="13_ncr:1_{E897BD91-F5B8-451A-910D-7F92BD287155}" xr6:coauthVersionLast="47" xr6:coauthVersionMax="47" xr10:uidLastSave="{00000000-0000-0000-0000-000000000000}"/>
  <bookViews>
    <workbookView xWindow="-120" yWindow="-120" windowWidth="20730" windowHeight="11160" tabRatio="685" firstSheet="3" activeTab="13" xr2:uid="{00000000-000D-0000-FFFF-FFFF00000000}"/>
  </bookViews>
  <sheets>
    <sheet name="סיכום שנתי" sheetId="1" r:id="rId1"/>
    <sheet name="ינואר" sheetId="2" r:id="rId2"/>
    <sheet name="פברואר" sheetId="3" r:id="rId3"/>
    <sheet name="מרס" sheetId="4" r:id="rId4"/>
    <sheet name="אפריל" sheetId="5" r:id="rId5"/>
    <sheet name="מאי" sheetId="6" r:id="rId6"/>
    <sheet name="יוני" sheetId="7" r:id="rId7"/>
    <sheet name="יולי" sheetId="8" r:id="rId8"/>
    <sheet name="אוגוסט" sheetId="9" r:id="rId9"/>
    <sheet name="ספטמבר" sheetId="10" r:id="rId10"/>
    <sheet name="אוקטובר" sheetId="11" r:id="rId11"/>
    <sheet name="נובמבר" sheetId="12" r:id="rId12"/>
    <sheet name="דצמבר" sheetId="13" r:id="rId13"/>
    <sheet name="מחשבון בניית תקציב" sheetId="16" r:id="rId14"/>
    <sheet name="דוח לפי סעיף" sheetId="15" r:id="rId15"/>
    <sheet name="הוראות שימוש" sheetId="14" r:id="rId16"/>
  </sheets>
  <definedNames>
    <definedName name="Excel_BuiltIn__FilterDatabase_3">ינואר!$A$2:$C$2</definedName>
    <definedName name="MonthsOrder">'הוראות שימוש'!$A$47:$A$60</definedName>
    <definedName name="הוצאות">ינואר!#REF!</definedName>
  </definedNames>
  <calcPr calcId="191029"/>
</workbook>
</file>

<file path=xl/calcChain.xml><?xml version="1.0" encoding="utf-8"?>
<calcChain xmlns="http://schemas.openxmlformats.org/spreadsheetml/2006/main">
  <c r="J41" i="2" l="1"/>
  <c r="X4" i="2" s="1"/>
  <c r="J41" i="13"/>
  <c r="X4" i="13" s="1"/>
  <c r="J41" i="12"/>
  <c r="X4" i="12" s="1"/>
  <c r="J41" i="11"/>
  <c r="X4" i="11" s="1"/>
  <c r="J41" i="10"/>
  <c r="J41" i="9"/>
  <c r="X4" i="9" s="1"/>
  <c r="J41" i="8"/>
  <c r="X4" i="8" s="1"/>
  <c r="J41" i="7"/>
  <c r="X4" i="7" s="1"/>
  <c r="J41" i="6"/>
  <c r="J41" i="5"/>
  <c r="X4" i="5" s="1"/>
  <c r="J41" i="4"/>
  <c r="X4" i="4" s="1"/>
  <c r="J41" i="3"/>
  <c r="X4" i="3" s="1"/>
  <c r="X4" i="6"/>
  <c r="X4" i="10"/>
  <c r="M21" i="3"/>
  <c r="M21" i="4"/>
  <c r="M21" i="5"/>
  <c r="M21" i="6"/>
  <c r="M21" i="7"/>
  <c r="M21" i="8"/>
  <c r="M21" i="9"/>
  <c r="M21" i="10"/>
  <c r="M21" i="11"/>
  <c r="M21" i="12"/>
  <c r="M21" i="13"/>
  <c r="M21" i="2"/>
  <c r="A48" i="14" l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R5" i="5"/>
  <c r="R4" i="2"/>
  <c r="R5" i="3"/>
  <c r="R4" i="9"/>
  <c r="R5" i="2"/>
  <c r="R6" i="9"/>
  <c r="R5" i="10"/>
  <c r="R6" i="12"/>
  <c r="R6" i="2"/>
  <c r="R6" i="7"/>
  <c r="R4" i="6"/>
  <c r="R4" i="10"/>
  <c r="R5" i="6"/>
  <c r="R4" i="5"/>
  <c r="R5" i="12"/>
  <c r="R6" i="5"/>
  <c r="R6" i="4"/>
  <c r="A505" i="15" l="1"/>
  <c r="C505" i="15"/>
  <c r="D505" i="15"/>
  <c r="R6" i="3"/>
  <c r="R4" i="7"/>
  <c r="R4" i="4"/>
  <c r="R4" i="12"/>
  <c r="R5" i="11"/>
  <c r="R6" i="10"/>
  <c r="R4" i="3"/>
  <c r="R5" i="8"/>
  <c r="R5" i="4"/>
  <c r="R5" i="13"/>
  <c r="R5" i="7"/>
  <c r="R6" i="6"/>
  <c r="R4" i="8"/>
  <c r="R5" i="9"/>
  <c r="R4" i="11"/>
  <c r="R6" i="8"/>
  <c r="R6" i="13"/>
  <c r="R6" i="11"/>
  <c r="R4" i="13"/>
  <c r="B33" i="14" l="1"/>
  <c r="G66" i="15" l="1"/>
  <c r="G65" i="15" l="1"/>
  <c r="G64" i="15" l="1"/>
  <c r="G63" i="15" l="1"/>
  <c r="G62" i="15" l="1"/>
  <c r="G61" i="15"/>
  <c r="G60" i="15" l="1"/>
  <c r="G59" i="15" l="1"/>
  <c r="G58" i="15" l="1"/>
  <c r="G57" i="15"/>
  <c r="G56" i="15" l="1"/>
  <c r="G55" i="15" l="1"/>
  <c r="G54" i="15" l="1"/>
  <c r="G53" i="15" l="1"/>
  <c r="G52" i="15" l="1"/>
  <c r="G51" i="15" l="1"/>
  <c r="G50" i="15" l="1"/>
  <c r="G49" i="15" l="1"/>
  <c r="G48" i="15" l="1"/>
  <c r="G47" i="15"/>
  <c r="G46" i="15" l="1"/>
  <c r="G45" i="15"/>
  <c r="G44" i="15" l="1"/>
  <c r="G43" i="15" l="1"/>
  <c r="G42" i="15" l="1"/>
  <c r="G41" i="15" l="1"/>
  <c r="G40" i="15"/>
  <c r="G39" i="15" l="1"/>
  <c r="G38" i="15" l="1"/>
  <c r="G37" i="15" l="1"/>
  <c r="G36" i="15" l="1"/>
  <c r="G35" i="15" l="1"/>
  <c r="G34" i="15" l="1"/>
  <c r="G33" i="15" l="1"/>
  <c r="G32" i="15" l="1"/>
  <c r="G31" i="15" l="1"/>
  <c r="G30" i="15" l="1"/>
  <c r="G29" i="15" l="1"/>
  <c r="G28" i="15" l="1"/>
  <c r="G27" i="15" l="1"/>
  <c r="G26" i="15" l="1"/>
  <c r="G25" i="15" l="1"/>
  <c r="G24" i="15" l="1"/>
  <c r="G23" i="15" l="1"/>
  <c r="G22" i="15" l="1"/>
  <c r="G21" i="15" l="1"/>
  <c r="G20" i="15" l="1"/>
  <c r="G19" i="15" l="1"/>
  <c r="G18" i="15" l="1"/>
  <c r="G17" i="15" l="1"/>
  <c r="G16" i="15" l="1"/>
  <c r="G15" i="15" l="1"/>
  <c r="G14" i="15" l="1"/>
  <c r="G13" i="15" l="1"/>
  <c r="G12" i="15" l="1"/>
  <c r="G11" i="15" l="1"/>
  <c r="G10" i="15" l="1"/>
  <c r="G9" i="15" l="1"/>
  <c r="G8" i="15" l="1"/>
  <c r="G7" i="15"/>
  <c r="G6" i="15"/>
  <c r="A6" i="15"/>
  <c r="G94" i="16"/>
  <c r="J93" i="16"/>
  <c r="C89" i="16"/>
  <c r="G79" i="16"/>
  <c r="C73" i="16" s="1"/>
  <c r="C72" i="16"/>
  <c r="J69" i="16"/>
  <c r="J56" i="16"/>
  <c r="C54" i="16"/>
  <c r="G53" i="16"/>
  <c r="G43" i="16"/>
  <c r="C43" i="16"/>
  <c r="C55" i="16" l="1"/>
  <c r="G54" i="16" s="1"/>
  <c r="G80" i="16"/>
  <c r="J57" i="16"/>
  <c r="G44" i="16"/>
  <c r="C44" i="16" s="1"/>
  <c r="J70" i="16"/>
  <c r="E30" i="16"/>
  <c r="D30" i="16"/>
  <c r="C30" i="16"/>
  <c r="B30" i="16"/>
  <c r="G29" i="16"/>
  <c r="F29" i="16"/>
  <c r="I18" i="16"/>
  <c r="I14" i="16"/>
  <c r="F10" i="16"/>
  <c r="C10" i="16"/>
  <c r="E1" i="16"/>
  <c r="K45" i="13"/>
  <c r="J45" i="13"/>
  <c r="K44" i="13"/>
  <c r="J44" i="13"/>
  <c r="X7" i="13" s="1"/>
  <c r="K43" i="13"/>
  <c r="J43" i="13"/>
  <c r="X6" i="13" s="1"/>
  <c r="K42" i="13"/>
  <c r="J42" i="13"/>
  <c r="X5" i="13" s="1"/>
  <c r="K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N17" i="13"/>
  <c r="M17" i="13"/>
  <c r="K17" i="13"/>
  <c r="J17" i="13"/>
  <c r="N16" i="13"/>
  <c r="M16" i="13"/>
  <c r="K16" i="13"/>
  <c r="J16" i="13"/>
  <c r="N15" i="13"/>
  <c r="M15" i="13"/>
  <c r="K15" i="13"/>
  <c r="J15" i="13"/>
  <c r="N14" i="13"/>
  <c r="M14" i="13"/>
  <c r="K14" i="13"/>
  <c r="J14" i="13"/>
  <c r="N13" i="13"/>
  <c r="M13" i="13"/>
  <c r="K13" i="13"/>
  <c r="J13" i="13"/>
  <c r="N12" i="13"/>
  <c r="M12" i="13"/>
  <c r="K12" i="13"/>
  <c r="J12" i="13"/>
  <c r="N11" i="13"/>
  <c r="M11" i="13"/>
  <c r="K11" i="13"/>
  <c r="J11" i="13"/>
  <c r="N10" i="13"/>
  <c r="M10" i="13"/>
  <c r="K10" i="13"/>
  <c r="J10" i="13"/>
  <c r="N9" i="13"/>
  <c r="M9" i="13"/>
  <c r="K9" i="13"/>
  <c r="J9" i="13"/>
  <c r="N8" i="13"/>
  <c r="M8" i="13"/>
  <c r="K8" i="13"/>
  <c r="J8" i="13"/>
  <c r="N7" i="13"/>
  <c r="M7" i="13"/>
  <c r="K7" i="13"/>
  <c r="J7" i="13"/>
  <c r="N6" i="13"/>
  <c r="M6" i="13"/>
  <c r="K6" i="13"/>
  <c r="J6" i="13"/>
  <c r="N5" i="13"/>
  <c r="M5" i="13"/>
  <c r="K5" i="13"/>
  <c r="J5" i="13"/>
  <c r="N4" i="13"/>
  <c r="M4" i="13"/>
  <c r="K4" i="13"/>
  <c r="J4" i="13"/>
  <c r="N3" i="13"/>
  <c r="N18" i="13" s="1"/>
  <c r="M3" i="13"/>
  <c r="K3" i="13"/>
  <c r="J3" i="13"/>
  <c r="K45" i="12"/>
  <c r="J45" i="12"/>
  <c r="K44" i="12"/>
  <c r="J44" i="12"/>
  <c r="X7" i="12" s="1"/>
  <c r="K43" i="12"/>
  <c r="J43" i="12"/>
  <c r="X6" i="12" s="1"/>
  <c r="K42" i="12"/>
  <c r="J42" i="12"/>
  <c r="X5" i="12" s="1"/>
  <c r="K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N17" i="12"/>
  <c r="M17" i="12"/>
  <c r="K17" i="12"/>
  <c r="J17" i="12"/>
  <c r="N16" i="12"/>
  <c r="M16" i="12"/>
  <c r="K16" i="12"/>
  <c r="J16" i="12"/>
  <c r="N15" i="12"/>
  <c r="M15" i="12"/>
  <c r="K15" i="12"/>
  <c r="J15" i="12"/>
  <c r="N14" i="12"/>
  <c r="M14" i="12"/>
  <c r="K14" i="12"/>
  <c r="J14" i="12"/>
  <c r="N13" i="12"/>
  <c r="M13" i="12"/>
  <c r="K13" i="12"/>
  <c r="J13" i="12"/>
  <c r="N12" i="12"/>
  <c r="M12" i="12"/>
  <c r="K12" i="12"/>
  <c r="J12" i="12"/>
  <c r="N11" i="12"/>
  <c r="M11" i="12"/>
  <c r="K11" i="12"/>
  <c r="J11" i="12"/>
  <c r="N10" i="12"/>
  <c r="M10" i="12"/>
  <c r="K10" i="12"/>
  <c r="J10" i="12"/>
  <c r="N9" i="12"/>
  <c r="M9" i="12"/>
  <c r="K9" i="12"/>
  <c r="J9" i="12"/>
  <c r="N8" i="12"/>
  <c r="M8" i="12"/>
  <c r="K8" i="12"/>
  <c r="J8" i="12"/>
  <c r="N7" i="12"/>
  <c r="M7" i="12"/>
  <c r="K7" i="12"/>
  <c r="J7" i="12"/>
  <c r="N6" i="12"/>
  <c r="M6" i="12"/>
  <c r="K6" i="12"/>
  <c r="J6" i="12"/>
  <c r="N5" i="12"/>
  <c r="M5" i="12"/>
  <c r="K5" i="12"/>
  <c r="J5" i="12"/>
  <c r="N4" i="12"/>
  <c r="M4" i="12"/>
  <c r="K4" i="12"/>
  <c r="J4" i="12"/>
  <c r="N3" i="12"/>
  <c r="N18" i="12" s="1"/>
  <c r="M3" i="12"/>
  <c r="K3" i="12"/>
  <c r="J3" i="12"/>
  <c r="K45" i="11"/>
  <c r="J45" i="11"/>
  <c r="K44" i="11"/>
  <c r="J44" i="11"/>
  <c r="X7" i="11" s="1"/>
  <c r="K43" i="11"/>
  <c r="J43" i="11"/>
  <c r="X6" i="11" s="1"/>
  <c r="K42" i="11"/>
  <c r="J42" i="11"/>
  <c r="X5" i="11" s="1"/>
  <c r="K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N17" i="11"/>
  <c r="M17" i="11"/>
  <c r="K17" i="11"/>
  <c r="J17" i="11"/>
  <c r="N16" i="11"/>
  <c r="M16" i="11"/>
  <c r="K16" i="11"/>
  <c r="J16" i="11"/>
  <c r="N15" i="11"/>
  <c r="M15" i="11"/>
  <c r="K15" i="11"/>
  <c r="J15" i="11"/>
  <c r="N14" i="11"/>
  <c r="M14" i="11"/>
  <c r="K14" i="11"/>
  <c r="J14" i="11"/>
  <c r="N13" i="11"/>
  <c r="M13" i="11"/>
  <c r="K13" i="11"/>
  <c r="J13" i="11"/>
  <c r="N12" i="11"/>
  <c r="M12" i="11"/>
  <c r="K12" i="11"/>
  <c r="J12" i="11"/>
  <c r="N11" i="11"/>
  <c r="M11" i="11"/>
  <c r="K11" i="11"/>
  <c r="J11" i="11"/>
  <c r="N10" i="11"/>
  <c r="M10" i="11"/>
  <c r="K10" i="11"/>
  <c r="J10" i="11"/>
  <c r="N9" i="11"/>
  <c r="M9" i="11"/>
  <c r="K9" i="11"/>
  <c r="J9" i="11"/>
  <c r="N8" i="11"/>
  <c r="M8" i="11"/>
  <c r="K8" i="11"/>
  <c r="J8" i="11"/>
  <c r="N7" i="11"/>
  <c r="M7" i="11"/>
  <c r="K7" i="11"/>
  <c r="J7" i="11"/>
  <c r="N6" i="11"/>
  <c r="M6" i="11"/>
  <c r="K6" i="11"/>
  <c r="J6" i="11"/>
  <c r="N5" i="11"/>
  <c r="M5" i="11"/>
  <c r="K5" i="11"/>
  <c r="J5" i="11"/>
  <c r="N4" i="11"/>
  <c r="M4" i="11"/>
  <c r="K4" i="11"/>
  <c r="J4" i="11"/>
  <c r="N3" i="11"/>
  <c r="N18" i="11" s="1"/>
  <c r="M3" i="11"/>
  <c r="K3" i="11"/>
  <c r="J3" i="11"/>
  <c r="K45" i="10"/>
  <c r="J45" i="10"/>
  <c r="K44" i="10"/>
  <c r="J44" i="10"/>
  <c r="X7" i="10" s="1"/>
  <c r="K43" i="10"/>
  <c r="J43" i="10"/>
  <c r="X6" i="10" s="1"/>
  <c r="K42" i="10"/>
  <c r="J42" i="10"/>
  <c r="X5" i="10" s="1"/>
  <c r="K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N17" i="10"/>
  <c r="M17" i="10"/>
  <c r="K17" i="10"/>
  <c r="J17" i="10"/>
  <c r="N16" i="10"/>
  <c r="M16" i="10"/>
  <c r="K16" i="10"/>
  <c r="J16" i="10"/>
  <c r="N15" i="10"/>
  <c r="M15" i="10"/>
  <c r="K15" i="10"/>
  <c r="J15" i="10"/>
  <c r="N14" i="10"/>
  <c r="M14" i="10"/>
  <c r="K14" i="10"/>
  <c r="J14" i="10"/>
  <c r="N13" i="10"/>
  <c r="M13" i="10"/>
  <c r="K13" i="10"/>
  <c r="J13" i="10"/>
  <c r="N12" i="10"/>
  <c r="M12" i="10"/>
  <c r="K12" i="10"/>
  <c r="J12" i="10"/>
  <c r="L12" i="10" s="1"/>
  <c r="N11" i="10"/>
  <c r="M11" i="10"/>
  <c r="K11" i="10"/>
  <c r="J11" i="10"/>
  <c r="N10" i="10"/>
  <c r="M10" i="10"/>
  <c r="K10" i="10"/>
  <c r="J10" i="10"/>
  <c r="N9" i="10"/>
  <c r="M9" i="10"/>
  <c r="K9" i="10"/>
  <c r="J9" i="10"/>
  <c r="N8" i="10"/>
  <c r="M8" i="10"/>
  <c r="K8" i="10"/>
  <c r="J8" i="10"/>
  <c r="N7" i="10"/>
  <c r="M7" i="10"/>
  <c r="K7" i="10"/>
  <c r="J7" i="10"/>
  <c r="N6" i="10"/>
  <c r="M6" i="10"/>
  <c r="K6" i="10"/>
  <c r="J6" i="10"/>
  <c r="N5" i="10"/>
  <c r="M5" i="10"/>
  <c r="K5" i="10"/>
  <c r="J5" i="10"/>
  <c r="N4" i="10"/>
  <c r="M4" i="10"/>
  <c r="K4" i="10"/>
  <c r="J4" i="10"/>
  <c r="N3" i="10"/>
  <c r="M3" i="10"/>
  <c r="K3" i="10"/>
  <c r="J3" i="10"/>
  <c r="K45" i="9"/>
  <c r="J45" i="9"/>
  <c r="K44" i="9"/>
  <c r="J44" i="9"/>
  <c r="X7" i="9" s="1"/>
  <c r="K43" i="9"/>
  <c r="J43" i="9"/>
  <c r="X6" i="9" s="1"/>
  <c r="K42" i="9"/>
  <c r="J42" i="9"/>
  <c r="X5" i="9" s="1"/>
  <c r="K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L29" i="9" s="1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L27" i="10" l="1"/>
  <c r="O5" i="11"/>
  <c r="O8" i="11"/>
  <c r="W13" i="10"/>
  <c r="W25" i="10"/>
  <c r="W18" i="10"/>
  <c r="W34" i="10"/>
  <c r="W7" i="10"/>
  <c r="W23" i="10"/>
  <c r="W39" i="10"/>
  <c r="W12" i="10"/>
  <c r="W28" i="10"/>
  <c r="W44" i="10"/>
  <c r="W5" i="10"/>
  <c r="W45" i="10"/>
  <c r="W29" i="10"/>
  <c r="W6" i="10"/>
  <c r="W22" i="10"/>
  <c r="W38" i="10"/>
  <c r="W11" i="10"/>
  <c r="W27" i="10"/>
  <c r="W43" i="10"/>
  <c r="W16" i="10"/>
  <c r="W32" i="10"/>
  <c r="W33" i="10"/>
  <c r="W10" i="10"/>
  <c r="W26" i="10"/>
  <c r="W42" i="10"/>
  <c r="W15" i="10"/>
  <c r="W31" i="10"/>
  <c r="W4" i="10"/>
  <c r="W20" i="10"/>
  <c r="W36" i="10"/>
  <c r="W37" i="10"/>
  <c r="W17" i="10"/>
  <c r="W30" i="10"/>
  <c r="W8" i="10"/>
  <c r="W9" i="10"/>
  <c r="W3" i="10"/>
  <c r="W24" i="10"/>
  <c r="W35" i="10"/>
  <c r="W2" i="10"/>
  <c r="W41" i="10"/>
  <c r="W19" i="10"/>
  <c r="W40" i="10"/>
  <c r="W21" i="10"/>
  <c r="W14" i="10"/>
  <c r="W24" i="9"/>
  <c r="W6" i="9"/>
  <c r="W15" i="9"/>
  <c r="W17" i="9"/>
  <c r="W33" i="9"/>
  <c r="W28" i="9"/>
  <c r="W3" i="9"/>
  <c r="W5" i="9"/>
  <c r="W21" i="9"/>
  <c r="W37" i="9"/>
  <c r="W43" i="9"/>
  <c r="W23" i="9"/>
  <c r="W30" i="9"/>
  <c r="W40" i="9"/>
  <c r="W35" i="9"/>
  <c r="W7" i="9"/>
  <c r="W9" i="9"/>
  <c r="W25" i="9"/>
  <c r="W39" i="9"/>
  <c r="W18" i="9"/>
  <c r="W11" i="9"/>
  <c r="W34" i="9"/>
  <c r="W27" i="9"/>
  <c r="W36" i="9"/>
  <c r="W14" i="9"/>
  <c r="W2" i="9"/>
  <c r="W44" i="9"/>
  <c r="W19" i="9"/>
  <c r="W12" i="9"/>
  <c r="W13" i="9"/>
  <c r="W10" i="9"/>
  <c r="W42" i="9"/>
  <c r="W22" i="9"/>
  <c r="W31" i="9"/>
  <c r="W4" i="9"/>
  <c r="W29" i="9"/>
  <c r="W38" i="9"/>
  <c r="W16" i="9"/>
  <c r="W45" i="9"/>
  <c r="W26" i="9"/>
  <c r="W41" i="9"/>
  <c r="W8" i="9"/>
  <c r="W20" i="9"/>
  <c r="W32" i="9"/>
  <c r="W5" i="13"/>
  <c r="W16" i="13"/>
  <c r="W36" i="13"/>
  <c r="W31" i="13"/>
  <c r="W15" i="13"/>
  <c r="W44" i="13"/>
  <c r="W40" i="13"/>
  <c r="W20" i="13"/>
  <c r="W43" i="13"/>
  <c r="W27" i="13"/>
  <c r="W11" i="13"/>
  <c r="W28" i="13"/>
  <c r="W24" i="13"/>
  <c r="W4" i="13"/>
  <c r="W2" i="13"/>
  <c r="W39" i="13"/>
  <c r="W23" i="13"/>
  <c r="W7" i="13"/>
  <c r="W35" i="13"/>
  <c r="W30" i="13"/>
  <c r="W14" i="13"/>
  <c r="W45" i="13"/>
  <c r="W29" i="13"/>
  <c r="W13" i="13"/>
  <c r="W19" i="13"/>
  <c r="W42" i="13"/>
  <c r="W26" i="13"/>
  <c r="W10" i="13"/>
  <c r="W41" i="13"/>
  <c r="W25" i="13"/>
  <c r="W9" i="13"/>
  <c r="W18" i="13"/>
  <c r="W3" i="13"/>
  <c r="W38" i="13"/>
  <c r="W22" i="13"/>
  <c r="W6" i="13"/>
  <c r="W37" i="13"/>
  <c r="W21" i="13"/>
  <c r="W32" i="13"/>
  <c r="W12" i="13"/>
  <c r="W8" i="13"/>
  <c r="W34" i="13"/>
  <c r="W33" i="13"/>
  <c r="W17" i="13"/>
  <c r="W39" i="12"/>
  <c r="W35" i="12"/>
  <c r="W15" i="12"/>
  <c r="W42" i="12"/>
  <c r="W26" i="12"/>
  <c r="W10" i="12"/>
  <c r="W43" i="12"/>
  <c r="W23" i="12"/>
  <c r="W19" i="12"/>
  <c r="W38" i="12"/>
  <c r="W22" i="12"/>
  <c r="W6" i="12"/>
  <c r="W27" i="12"/>
  <c r="W7" i="12"/>
  <c r="W3" i="12"/>
  <c r="W34" i="12"/>
  <c r="W18" i="12"/>
  <c r="W4" i="12"/>
  <c r="W11" i="12"/>
  <c r="W14" i="12"/>
  <c r="W41" i="12"/>
  <c r="W25" i="12"/>
  <c r="W9" i="12"/>
  <c r="W36" i="12"/>
  <c r="W20" i="12"/>
  <c r="W45" i="12"/>
  <c r="W37" i="12"/>
  <c r="W21" i="12"/>
  <c r="W5" i="12"/>
  <c r="W32" i="12"/>
  <c r="W16" i="12"/>
  <c r="W31" i="12"/>
  <c r="W30" i="12"/>
  <c r="W13" i="12"/>
  <c r="W2" i="12"/>
  <c r="W33" i="12"/>
  <c r="W17" i="12"/>
  <c r="W44" i="12"/>
  <c r="W28" i="12"/>
  <c r="W12" i="12"/>
  <c r="W29" i="12"/>
  <c r="W24" i="12"/>
  <c r="W40" i="12"/>
  <c r="W8" i="12"/>
  <c r="W38" i="11"/>
  <c r="W18" i="11"/>
  <c r="W14" i="11"/>
  <c r="W37" i="11"/>
  <c r="W21" i="11"/>
  <c r="W5" i="11"/>
  <c r="W22" i="11"/>
  <c r="W42" i="11"/>
  <c r="W33" i="11"/>
  <c r="W17" i="11"/>
  <c r="W3" i="11"/>
  <c r="W6" i="11"/>
  <c r="W26" i="11"/>
  <c r="W45" i="11"/>
  <c r="W29" i="11"/>
  <c r="W13" i="11"/>
  <c r="W34" i="11"/>
  <c r="W30" i="11"/>
  <c r="W10" i="11"/>
  <c r="W36" i="11"/>
  <c r="W20" i="11"/>
  <c r="W4" i="11"/>
  <c r="W43" i="11"/>
  <c r="W27" i="11"/>
  <c r="W11" i="11"/>
  <c r="W40" i="11"/>
  <c r="W41" i="11"/>
  <c r="W32" i="11"/>
  <c r="W16" i="11"/>
  <c r="W2" i="11"/>
  <c r="W39" i="11"/>
  <c r="W23" i="11"/>
  <c r="W7" i="11"/>
  <c r="W25" i="11"/>
  <c r="W44" i="11"/>
  <c r="W28" i="11"/>
  <c r="W12" i="11"/>
  <c r="W35" i="11"/>
  <c r="W19" i="11"/>
  <c r="W9" i="11"/>
  <c r="W24" i="11"/>
  <c r="W8" i="11"/>
  <c r="W15" i="11"/>
  <c r="W31" i="11"/>
  <c r="O11" i="11"/>
  <c r="L29" i="11"/>
  <c r="O14" i="11"/>
  <c r="L23" i="11"/>
  <c r="L41" i="11"/>
  <c r="L35" i="11"/>
  <c r="L8" i="10"/>
  <c r="L10" i="10"/>
  <c r="K46" i="10"/>
  <c r="L45" i="10" s="1"/>
  <c r="K46" i="11"/>
  <c r="L18" i="11"/>
  <c r="L18" i="12"/>
  <c r="L18" i="13"/>
  <c r="N18" i="10"/>
  <c r="L18" i="10" s="1"/>
  <c r="L44" i="10"/>
  <c r="L4" i="11"/>
  <c r="L7" i="11"/>
  <c r="L10" i="11"/>
  <c r="L13" i="11"/>
  <c r="L16" i="11"/>
  <c r="K46" i="12"/>
  <c r="L45" i="12" s="1"/>
  <c r="K46" i="13"/>
  <c r="L45" i="13" s="1"/>
  <c r="L26" i="11"/>
  <c r="L32" i="11"/>
  <c r="L38" i="11"/>
  <c r="L44" i="11"/>
  <c r="O8" i="10"/>
  <c r="L9" i="10"/>
  <c r="O9" i="10"/>
  <c r="L24" i="10"/>
  <c r="L25" i="10"/>
  <c r="L26" i="10"/>
  <c r="L3" i="11"/>
  <c r="O3" i="11"/>
  <c r="L6" i="11"/>
  <c r="O6" i="11"/>
  <c r="L9" i="11"/>
  <c r="O9" i="11"/>
  <c r="L12" i="11"/>
  <c r="O12" i="11"/>
  <c r="L15" i="11"/>
  <c r="O15" i="11"/>
  <c r="L21" i="11"/>
  <c r="L22" i="11"/>
  <c r="L27" i="11"/>
  <c r="L28" i="11"/>
  <c r="L33" i="11"/>
  <c r="L34" i="11"/>
  <c r="L39" i="11"/>
  <c r="L40" i="11"/>
  <c r="L45" i="11"/>
  <c r="O5" i="12"/>
  <c r="L6" i="12"/>
  <c r="O6" i="12"/>
  <c r="L7" i="12"/>
  <c r="O7" i="12"/>
  <c r="L8" i="12"/>
  <c r="O8" i="12"/>
  <c r="L9" i="12"/>
  <c r="O9" i="12"/>
  <c r="L10" i="12"/>
  <c r="O10" i="12"/>
  <c r="L11" i="12"/>
  <c r="O11" i="12"/>
  <c r="L12" i="12"/>
  <c r="O12" i="12"/>
  <c r="L13" i="12"/>
  <c r="O13" i="12"/>
  <c r="L14" i="12"/>
  <c r="O14" i="12"/>
  <c r="L15" i="12"/>
  <c r="O15" i="12"/>
  <c r="L16" i="12"/>
  <c r="O16" i="12"/>
  <c r="L17" i="12"/>
  <c r="O17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3" i="13"/>
  <c r="O3" i="13"/>
  <c r="L13" i="13"/>
  <c r="O13" i="13"/>
  <c r="L27" i="13"/>
  <c r="L28" i="13"/>
  <c r="L29" i="13"/>
  <c r="L30" i="13"/>
  <c r="L31" i="13"/>
  <c r="L42" i="13"/>
  <c r="L43" i="13"/>
  <c r="L44" i="13"/>
  <c r="L39" i="9"/>
  <c r="L40" i="9"/>
  <c r="L41" i="9"/>
  <c r="O10" i="10"/>
  <c r="L11" i="10"/>
  <c r="O11" i="10"/>
  <c r="L28" i="10"/>
  <c r="L42" i="10"/>
  <c r="L43" i="10"/>
  <c r="O4" i="11"/>
  <c r="L5" i="11"/>
  <c r="O7" i="11"/>
  <c r="L8" i="11"/>
  <c r="O10" i="11"/>
  <c r="L11" i="11"/>
  <c r="O13" i="11"/>
  <c r="L14" i="11"/>
  <c r="O16" i="11"/>
  <c r="L17" i="11"/>
  <c r="O17" i="11"/>
  <c r="L24" i="11"/>
  <c r="L25" i="11"/>
  <c r="L30" i="11"/>
  <c r="L31" i="11"/>
  <c r="L36" i="11"/>
  <c r="L37" i="11"/>
  <c r="L42" i="11"/>
  <c r="L43" i="11"/>
  <c r="L21" i="9"/>
  <c r="L22" i="9"/>
  <c r="L23" i="9"/>
  <c r="L24" i="9"/>
  <c r="L25" i="9"/>
  <c r="L26" i="9"/>
  <c r="L27" i="9"/>
  <c r="L28" i="9"/>
  <c r="L30" i="9"/>
  <c r="L31" i="9"/>
  <c r="L32" i="9"/>
  <c r="L33" i="9"/>
  <c r="L34" i="9"/>
  <c r="L35" i="9"/>
  <c r="L36" i="9"/>
  <c r="L37" i="9"/>
  <c r="L38" i="9"/>
  <c r="L42" i="9"/>
  <c r="L43" i="9"/>
  <c r="L44" i="9"/>
  <c r="L3" i="10"/>
  <c r="O3" i="10"/>
  <c r="L4" i="10"/>
  <c r="O4" i="10"/>
  <c r="L5" i="10"/>
  <c r="O5" i="10"/>
  <c r="L6" i="10"/>
  <c r="O6" i="10"/>
  <c r="L7" i="10"/>
  <c r="O7" i="10"/>
  <c r="O12" i="10"/>
  <c r="L13" i="10"/>
  <c r="O13" i="10"/>
  <c r="L14" i="10"/>
  <c r="O14" i="10"/>
  <c r="L15" i="10"/>
  <c r="O15" i="10"/>
  <c r="L16" i="10"/>
  <c r="O16" i="10"/>
  <c r="L17" i="10"/>
  <c r="O17" i="10"/>
  <c r="L20" i="10"/>
  <c r="L21" i="10"/>
  <c r="L22" i="10"/>
  <c r="L23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3" i="12"/>
  <c r="O3" i="12"/>
  <c r="L4" i="12"/>
  <c r="O4" i="12"/>
  <c r="L5" i="12"/>
  <c r="L4" i="13"/>
  <c r="O4" i="13"/>
  <c r="L5" i="13"/>
  <c r="O5" i="13"/>
  <c r="L6" i="13"/>
  <c r="O6" i="13"/>
  <c r="L7" i="13"/>
  <c r="O7" i="13"/>
  <c r="L8" i="13"/>
  <c r="O8" i="13"/>
  <c r="L9" i="13"/>
  <c r="O9" i="13"/>
  <c r="L10" i="13"/>
  <c r="O10" i="13"/>
  <c r="L11" i="13"/>
  <c r="O11" i="13"/>
  <c r="L12" i="13"/>
  <c r="O12" i="13"/>
  <c r="L14" i="13"/>
  <c r="O14" i="13"/>
  <c r="L15" i="13"/>
  <c r="O15" i="13"/>
  <c r="L16" i="13"/>
  <c r="O16" i="13"/>
  <c r="L17" i="13"/>
  <c r="O17" i="13"/>
  <c r="L21" i="13"/>
  <c r="L22" i="13"/>
  <c r="L23" i="13"/>
  <c r="L24" i="13"/>
  <c r="L25" i="13"/>
  <c r="L26" i="13"/>
  <c r="L32" i="13"/>
  <c r="L33" i="13"/>
  <c r="L34" i="13"/>
  <c r="L35" i="13"/>
  <c r="L36" i="13"/>
  <c r="L37" i="13"/>
  <c r="L38" i="13"/>
  <c r="L39" i="13"/>
  <c r="L40" i="13"/>
  <c r="L41" i="13"/>
  <c r="K20" i="9"/>
  <c r="J20" i="9"/>
  <c r="K19" i="9"/>
  <c r="J19" i="9"/>
  <c r="V42" i="12" l="1"/>
  <c r="V26" i="12"/>
  <c r="V10" i="12"/>
  <c r="V37" i="12"/>
  <c r="V21" i="12"/>
  <c r="V5" i="12"/>
  <c r="V32" i="12"/>
  <c r="V16" i="12"/>
  <c r="V38" i="12"/>
  <c r="V22" i="12"/>
  <c r="V6" i="12"/>
  <c r="V33" i="12"/>
  <c r="V17" i="12"/>
  <c r="V44" i="12"/>
  <c r="V28" i="12"/>
  <c r="V12" i="12"/>
  <c r="V15" i="12"/>
  <c r="V35" i="12"/>
  <c r="V7" i="12"/>
  <c r="V34" i="12"/>
  <c r="V18" i="12"/>
  <c r="V45" i="12"/>
  <c r="V29" i="12"/>
  <c r="V13" i="12"/>
  <c r="V40" i="12"/>
  <c r="V24" i="12"/>
  <c r="V8" i="12"/>
  <c r="V43" i="12"/>
  <c r="V19" i="12"/>
  <c r="V39" i="12"/>
  <c r="V25" i="12"/>
  <c r="V4" i="12"/>
  <c r="V3" i="12"/>
  <c r="V30" i="12"/>
  <c r="V9" i="12"/>
  <c r="V31" i="12"/>
  <c r="V2" i="12"/>
  <c r="V20" i="12"/>
  <c r="V14" i="12"/>
  <c r="V36" i="12"/>
  <c r="V27" i="12"/>
  <c r="V23" i="12"/>
  <c r="V41" i="12"/>
  <c r="V11" i="12"/>
  <c r="V41" i="13"/>
  <c r="V25" i="13"/>
  <c r="V9" i="13"/>
  <c r="V40" i="13"/>
  <c r="V24" i="13"/>
  <c r="V8" i="13"/>
  <c r="V35" i="13"/>
  <c r="V19" i="13"/>
  <c r="V3" i="13"/>
  <c r="V38" i="13"/>
  <c r="V14" i="13"/>
  <c r="V37" i="13"/>
  <c r="V21" i="13"/>
  <c r="V5" i="13"/>
  <c r="V36" i="13"/>
  <c r="V20" i="13"/>
  <c r="V4" i="13"/>
  <c r="V31" i="13"/>
  <c r="V15" i="13"/>
  <c r="V42" i="13"/>
  <c r="V22" i="13"/>
  <c r="V34" i="13"/>
  <c r="V33" i="13"/>
  <c r="V2" i="13"/>
  <c r="V16" i="13"/>
  <c r="V27" i="13"/>
  <c r="V26" i="13"/>
  <c r="V18" i="13"/>
  <c r="V29" i="13"/>
  <c r="V44" i="13"/>
  <c r="V12" i="13"/>
  <c r="V23" i="13"/>
  <c r="V10" i="13"/>
  <c r="V45" i="13"/>
  <c r="V28" i="13"/>
  <c r="V39" i="13"/>
  <c r="V30" i="13"/>
  <c r="V17" i="13"/>
  <c r="V32" i="13"/>
  <c r="V43" i="13"/>
  <c r="V11" i="13"/>
  <c r="V6" i="13"/>
  <c r="V13" i="13"/>
  <c r="V7" i="13"/>
  <c r="V3" i="10"/>
  <c r="V2" i="10"/>
  <c r="V33" i="10"/>
  <c r="V20" i="10"/>
  <c r="V5" i="10"/>
  <c r="V14" i="10"/>
  <c r="V44" i="10"/>
  <c r="V21" i="10"/>
  <c r="V42" i="10"/>
  <c r="V23" i="10"/>
  <c r="V36" i="10"/>
  <c r="V6" i="10"/>
  <c r="V35" i="10"/>
  <c r="V10" i="10"/>
  <c r="V29" i="10"/>
  <c r="V24" i="10"/>
  <c r="V27" i="10"/>
  <c r="V26" i="10"/>
  <c r="V19" i="10"/>
  <c r="V18" i="10"/>
  <c r="V16" i="10"/>
  <c r="V17" i="10"/>
  <c r="V4" i="10"/>
  <c r="V40" i="10"/>
  <c r="V45" i="10"/>
  <c r="V41" i="10"/>
  <c r="V39" i="10"/>
  <c r="V25" i="10"/>
  <c r="V43" i="10"/>
  <c r="V30" i="10"/>
  <c r="V32" i="10"/>
  <c r="V15" i="10"/>
  <c r="V8" i="10"/>
  <c r="V37" i="10"/>
  <c r="V13" i="10"/>
  <c r="V12" i="10"/>
  <c r="V22" i="10"/>
  <c r="V38" i="10"/>
  <c r="V31" i="10"/>
  <c r="V34" i="10"/>
  <c r="V28" i="10"/>
  <c r="V11" i="10"/>
  <c r="V7" i="10"/>
  <c r="V9" i="10"/>
  <c r="V31" i="11"/>
  <c r="V15" i="11"/>
  <c r="V42" i="11"/>
  <c r="V26" i="11"/>
  <c r="V43" i="11"/>
  <c r="V27" i="11"/>
  <c r="V11" i="11"/>
  <c r="V38" i="11"/>
  <c r="V22" i="11"/>
  <c r="V23" i="11"/>
  <c r="V34" i="11"/>
  <c r="V10" i="11"/>
  <c r="V37" i="11"/>
  <c r="V21" i="11"/>
  <c r="V5" i="11"/>
  <c r="V4" i="11"/>
  <c r="V24" i="11"/>
  <c r="V44" i="11"/>
  <c r="V19" i="11"/>
  <c r="V30" i="11"/>
  <c r="V6" i="11"/>
  <c r="V33" i="11"/>
  <c r="V17" i="11"/>
  <c r="V2" i="11"/>
  <c r="V32" i="11"/>
  <c r="V8" i="11"/>
  <c r="V35" i="11"/>
  <c r="V14" i="11"/>
  <c r="V25" i="11"/>
  <c r="V20" i="11"/>
  <c r="V12" i="11"/>
  <c r="V39" i="11"/>
  <c r="V7" i="11"/>
  <c r="V18" i="11"/>
  <c r="V45" i="11"/>
  <c r="V29" i="11"/>
  <c r="V13" i="11"/>
  <c r="V36" i="11"/>
  <c r="V16" i="11"/>
  <c r="V28" i="11"/>
  <c r="V3" i="11"/>
  <c r="V41" i="11"/>
  <c r="V9" i="11"/>
  <c r="V40" i="11"/>
  <c r="V34" i="9"/>
  <c r="V45" i="9"/>
  <c r="V29" i="9"/>
  <c r="V13" i="9"/>
  <c r="V35" i="9"/>
  <c r="V8" i="9"/>
  <c r="V32" i="9"/>
  <c r="V7" i="9"/>
  <c r="V16" i="9"/>
  <c r="V10" i="9"/>
  <c r="V20" i="9"/>
  <c r="V43" i="9"/>
  <c r="V30" i="9"/>
  <c r="V41" i="9"/>
  <c r="V25" i="9"/>
  <c r="V9" i="9"/>
  <c r="V27" i="9"/>
  <c r="V3" i="9"/>
  <c r="V24" i="9"/>
  <c r="V39" i="9"/>
  <c r="V11" i="9"/>
  <c r="V28" i="9"/>
  <c r="V42" i="9"/>
  <c r="V26" i="9"/>
  <c r="V37" i="9"/>
  <c r="V21" i="9"/>
  <c r="V5" i="9"/>
  <c r="V19" i="9"/>
  <c r="V2" i="9"/>
  <c r="V18" i="9"/>
  <c r="V31" i="9"/>
  <c r="V6" i="9"/>
  <c r="V4" i="9"/>
  <c r="V38" i="9"/>
  <c r="V44" i="9"/>
  <c r="V23" i="9"/>
  <c r="V22" i="9"/>
  <c r="V14" i="9"/>
  <c r="V36" i="9"/>
  <c r="V12" i="9"/>
  <c r="V33" i="9"/>
  <c r="V40" i="9"/>
  <c r="V15" i="9"/>
  <c r="V17" i="9"/>
  <c r="O18" i="12"/>
  <c r="O18" i="10"/>
  <c r="O18" i="11"/>
  <c r="O18" i="13"/>
  <c r="K18" i="9"/>
  <c r="J18" i="9"/>
  <c r="N17" i="9"/>
  <c r="M17" i="9"/>
  <c r="K17" i="9"/>
  <c r="J17" i="9"/>
  <c r="N16" i="9"/>
  <c r="M16" i="9"/>
  <c r="K16" i="9"/>
  <c r="J16" i="9"/>
  <c r="N15" i="9"/>
  <c r="M15" i="9"/>
  <c r="K15" i="9"/>
  <c r="J15" i="9"/>
  <c r="N14" i="9"/>
  <c r="M14" i="9"/>
  <c r="K14" i="9"/>
  <c r="J14" i="9"/>
  <c r="N13" i="9"/>
  <c r="M13" i="9"/>
  <c r="K13" i="9"/>
  <c r="J13" i="9"/>
  <c r="N12" i="9"/>
  <c r="M12" i="9"/>
  <c r="K12" i="9"/>
  <c r="J12" i="9"/>
  <c r="N11" i="9"/>
  <c r="M11" i="9"/>
  <c r="K11" i="9"/>
  <c r="J11" i="9"/>
  <c r="N10" i="9"/>
  <c r="M10" i="9"/>
  <c r="K10" i="9"/>
  <c r="J10" i="9"/>
  <c r="N9" i="9"/>
  <c r="M9" i="9"/>
  <c r="K9" i="9"/>
  <c r="J9" i="9"/>
  <c r="N8" i="9"/>
  <c r="M8" i="9"/>
  <c r="K8" i="9"/>
  <c r="J8" i="9"/>
  <c r="N7" i="9"/>
  <c r="M7" i="9"/>
  <c r="K7" i="9"/>
  <c r="J7" i="9"/>
  <c r="N6" i="9"/>
  <c r="M6" i="9"/>
  <c r="K6" i="9"/>
  <c r="J6" i="9"/>
  <c r="N5" i="9"/>
  <c r="M5" i="9"/>
  <c r="K5" i="9"/>
  <c r="J5" i="9"/>
  <c r="N4" i="9"/>
  <c r="M4" i="9"/>
  <c r="K4" i="9"/>
  <c r="J4" i="9"/>
  <c r="N3" i="9"/>
  <c r="N18" i="9" s="1"/>
  <c r="M3" i="9"/>
  <c r="K3" i="9"/>
  <c r="K46" i="9" s="1"/>
  <c r="L45" i="9" s="1"/>
  <c r="J3" i="9"/>
  <c r="K45" i="8"/>
  <c r="J45" i="8"/>
  <c r="K44" i="8"/>
  <c r="J44" i="8"/>
  <c r="X7" i="8" s="1"/>
  <c r="K43" i="8"/>
  <c r="J43" i="8"/>
  <c r="X6" i="8" s="1"/>
  <c r="K42" i="8"/>
  <c r="J42" i="8"/>
  <c r="X5" i="8" s="1"/>
  <c r="K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N17" i="8"/>
  <c r="M17" i="8"/>
  <c r="K17" i="8"/>
  <c r="J17" i="8"/>
  <c r="N16" i="8"/>
  <c r="M16" i="8"/>
  <c r="K16" i="8"/>
  <c r="J16" i="8"/>
  <c r="N15" i="8"/>
  <c r="M15" i="8"/>
  <c r="K15" i="8"/>
  <c r="J15" i="8"/>
  <c r="N14" i="8"/>
  <c r="M14" i="8"/>
  <c r="K14" i="8"/>
  <c r="J14" i="8"/>
  <c r="N13" i="8"/>
  <c r="M13" i="8"/>
  <c r="K13" i="8"/>
  <c r="J13" i="8"/>
  <c r="N12" i="8"/>
  <c r="M12" i="8"/>
  <c r="K12" i="8"/>
  <c r="J12" i="8"/>
  <c r="N11" i="8"/>
  <c r="M11" i="8"/>
  <c r="K11" i="8"/>
  <c r="J11" i="8"/>
  <c r="N10" i="8"/>
  <c r="M10" i="8"/>
  <c r="K10" i="8"/>
  <c r="J10" i="8"/>
  <c r="N9" i="8"/>
  <c r="M9" i="8"/>
  <c r="K9" i="8"/>
  <c r="J9" i="8"/>
  <c r="N8" i="8"/>
  <c r="M8" i="8"/>
  <c r="K8" i="8"/>
  <c r="J8" i="8"/>
  <c r="N7" i="8"/>
  <c r="M7" i="8"/>
  <c r="K7" i="8"/>
  <c r="J7" i="8"/>
  <c r="N6" i="8"/>
  <c r="M6" i="8"/>
  <c r="K6" i="8"/>
  <c r="J6" i="8"/>
  <c r="N5" i="8"/>
  <c r="M5" i="8"/>
  <c r="K5" i="8"/>
  <c r="J5" i="8"/>
  <c r="N4" i="8"/>
  <c r="M4" i="8"/>
  <c r="K4" i="8"/>
  <c r="J4" i="8"/>
  <c r="N3" i="8"/>
  <c r="N18" i="8" s="1"/>
  <c r="M3" i="8"/>
  <c r="K3" i="8"/>
  <c r="J3" i="8"/>
  <c r="K45" i="7"/>
  <c r="J45" i="7"/>
  <c r="K44" i="7"/>
  <c r="J44" i="7"/>
  <c r="X7" i="7" s="1"/>
  <c r="K43" i="7"/>
  <c r="J43" i="7"/>
  <c r="X6" i="7" s="1"/>
  <c r="K42" i="7"/>
  <c r="J42" i="7"/>
  <c r="X5" i="7" s="1"/>
  <c r="K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N17" i="7"/>
  <c r="M17" i="7"/>
  <c r="K17" i="7"/>
  <c r="J17" i="7"/>
  <c r="N16" i="7"/>
  <c r="M16" i="7"/>
  <c r="K16" i="7"/>
  <c r="J16" i="7"/>
  <c r="N15" i="7"/>
  <c r="M15" i="7"/>
  <c r="K15" i="7"/>
  <c r="J15" i="7"/>
  <c r="N14" i="7"/>
  <c r="M14" i="7"/>
  <c r="K14" i="7"/>
  <c r="J14" i="7"/>
  <c r="N13" i="7"/>
  <c r="M13" i="7"/>
  <c r="K13" i="7"/>
  <c r="J13" i="7"/>
  <c r="N12" i="7"/>
  <c r="M12" i="7"/>
  <c r="K12" i="7"/>
  <c r="J12" i="7"/>
  <c r="N11" i="7"/>
  <c r="M11" i="7"/>
  <c r="K11" i="7"/>
  <c r="J11" i="7"/>
  <c r="N10" i="7"/>
  <c r="M10" i="7"/>
  <c r="K10" i="7"/>
  <c r="J10" i="7"/>
  <c r="N9" i="7"/>
  <c r="M9" i="7"/>
  <c r="K9" i="7"/>
  <c r="J9" i="7"/>
  <c r="N8" i="7"/>
  <c r="M8" i="7"/>
  <c r="K8" i="7"/>
  <c r="J8" i="7"/>
  <c r="N7" i="7"/>
  <c r="M7" i="7"/>
  <c r="K7" i="7"/>
  <c r="J7" i="7"/>
  <c r="N6" i="7"/>
  <c r="M6" i="7"/>
  <c r="K6" i="7"/>
  <c r="J6" i="7"/>
  <c r="N5" i="7"/>
  <c r="M5" i="7"/>
  <c r="K5" i="7"/>
  <c r="J5" i="7"/>
  <c r="N4" i="7"/>
  <c r="M4" i="7"/>
  <c r="K4" i="7"/>
  <c r="J4" i="7"/>
  <c r="N3" i="7"/>
  <c r="N18" i="7" s="1"/>
  <c r="M3" i="7"/>
  <c r="K3" i="7"/>
  <c r="J3" i="7"/>
  <c r="K45" i="6"/>
  <c r="J45" i="6"/>
  <c r="K44" i="6"/>
  <c r="J44" i="6"/>
  <c r="X7" i="6" s="1"/>
  <c r="K43" i="6"/>
  <c r="J43" i="6"/>
  <c r="X6" i="6" s="1"/>
  <c r="K42" i="6"/>
  <c r="J42" i="6"/>
  <c r="X5" i="6" s="1"/>
  <c r="K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N17" i="6"/>
  <c r="M17" i="6"/>
  <c r="K17" i="6"/>
  <c r="J17" i="6"/>
  <c r="N16" i="6"/>
  <c r="M16" i="6"/>
  <c r="K16" i="6"/>
  <c r="J16" i="6"/>
  <c r="N15" i="6"/>
  <c r="M15" i="6"/>
  <c r="K15" i="6"/>
  <c r="J15" i="6"/>
  <c r="N14" i="6"/>
  <c r="M14" i="6"/>
  <c r="K14" i="6"/>
  <c r="J14" i="6"/>
  <c r="N13" i="6"/>
  <c r="M13" i="6"/>
  <c r="K13" i="6"/>
  <c r="J13" i="6"/>
  <c r="N12" i="6"/>
  <c r="M12" i="6"/>
  <c r="K12" i="6"/>
  <c r="J12" i="6"/>
  <c r="N11" i="6"/>
  <c r="M11" i="6"/>
  <c r="K11" i="6"/>
  <c r="J11" i="6"/>
  <c r="N10" i="6"/>
  <c r="M10" i="6"/>
  <c r="K10" i="6"/>
  <c r="J10" i="6"/>
  <c r="N9" i="6"/>
  <c r="M9" i="6"/>
  <c r="K9" i="6"/>
  <c r="J9" i="6"/>
  <c r="N8" i="6"/>
  <c r="M8" i="6"/>
  <c r="K8" i="6"/>
  <c r="J8" i="6"/>
  <c r="N7" i="6"/>
  <c r="M7" i="6"/>
  <c r="K7" i="6"/>
  <c r="J7" i="6"/>
  <c r="N6" i="6"/>
  <c r="M6" i="6"/>
  <c r="K6" i="6"/>
  <c r="J6" i="6"/>
  <c r="N5" i="6"/>
  <c r="M5" i="6"/>
  <c r="K5" i="6"/>
  <c r="J5" i="6"/>
  <c r="N4" i="6"/>
  <c r="M4" i="6"/>
  <c r="K4" i="6"/>
  <c r="J4" i="6"/>
  <c r="N3" i="6"/>
  <c r="M3" i="6"/>
  <c r="K3" i="6"/>
  <c r="J3" i="6"/>
  <c r="K45" i="5"/>
  <c r="J45" i="5"/>
  <c r="K44" i="5"/>
  <c r="J44" i="5"/>
  <c r="X7" i="5" s="1"/>
  <c r="K43" i="5"/>
  <c r="J43" i="5"/>
  <c r="X6" i="5" s="1"/>
  <c r="K42" i="5"/>
  <c r="J42" i="5"/>
  <c r="X5" i="5" s="1"/>
  <c r="K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N17" i="5"/>
  <c r="M17" i="5"/>
  <c r="K17" i="5"/>
  <c r="J17" i="5"/>
  <c r="N16" i="5"/>
  <c r="M16" i="5"/>
  <c r="K16" i="5"/>
  <c r="J16" i="5"/>
  <c r="N15" i="5"/>
  <c r="M15" i="5"/>
  <c r="K15" i="5"/>
  <c r="J15" i="5"/>
  <c r="N14" i="5"/>
  <c r="M14" i="5"/>
  <c r="K14" i="5"/>
  <c r="J14" i="5"/>
  <c r="N13" i="5"/>
  <c r="M13" i="5"/>
  <c r="K13" i="5"/>
  <c r="J13" i="5"/>
  <c r="N12" i="5"/>
  <c r="M12" i="5"/>
  <c r="K12" i="5"/>
  <c r="J12" i="5"/>
  <c r="N11" i="5"/>
  <c r="M11" i="5"/>
  <c r="K11" i="5"/>
  <c r="J11" i="5"/>
  <c r="N10" i="5"/>
  <c r="M10" i="5"/>
  <c r="K10" i="5"/>
  <c r="J10" i="5"/>
  <c r="N9" i="5"/>
  <c r="M9" i="5"/>
  <c r="K9" i="5"/>
  <c r="J9" i="5"/>
  <c r="N8" i="5"/>
  <c r="M8" i="5"/>
  <c r="K8" i="5"/>
  <c r="J8" i="5"/>
  <c r="N7" i="5"/>
  <c r="M7" i="5"/>
  <c r="K7" i="5"/>
  <c r="J7" i="5"/>
  <c r="N6" i="5"/>
  <c r="M6" i="5"/>
  <c r="K6" i="5"/>
  <c r="J6" i="5"/>
  <c r="N5" i="5"/>
  <c r="M5" i="5"/>
  <c r="K5" i="5"/>
  <c r="J5" i="5"/>
  <c r="N4" i="5"/>
  <c r="M4" i="5"/>
  <c r="K4" i="5"/>
  <c r="J4" i="5"/>
  <c r="N3" i="5"/>
  <c r="M3" i="5"/>
  <c r="K3" i="5"/>
  <c r="J3" i="5"/>
  <c r="K45" i="4"/>
  <c r="J45" i="4"/>
  <c r="K44" i="4"/>
  <c r="J44" i="4"/>
  <c r="X7" i="4" s="1"/>
  <c r="K43" i="4"/>
  <c r="J43" i="4"/>
  <c r="X6" i="4" s="1"/>
  <c r="K42" i="4"/>
  <c r="J42" i="4"/>
  <c r="X5" i="4" s="1"/>
  <c r="K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N17" i="4"/>
  <c r="M17" i="4"/>
  <c r="K17" i="4"/>
  <c r="J17" i="4"/>
  <c r="N16" i="4"/>
  <c r="M16" i="4"/>
  <c r="K16" i="4"/>
  <c r="J16" i="4"/>
  <c r="N15" i="4"/>
  <c r="M15" i="4"/>
  <c r="K15" i="4"/>
  <c r="J15" i="4"/>
  <c r="L15" i="4" s="1"/>
  <c r="N14" i="4"/>
  <c r="M14" i="4"/>
  <c r="K14" i="4"/>
  <c r="J14" i="4"/>
  <c r="N13" i="4"/>
  <c r="M13" i="4"/>
  <c r="K13" i="4"/>
  <c r="J13" i="4"/>
  <c r="N12" i="4"/>
  <c r="M12" i="4"/>
  <c r="K12" i="4"/>
  <c r="J12" i="4"/>
  <c r="N11" i="4"/>
  <c r="M11" i="4"/>
  <c r="K11" i="4"/>
  <c r="J11" i="4"/>
  <c r="N10" i="4"/>
  <c r="M10" i="4"/>
  <c r="K10" i="4"/>
  <c r="J10" i="4"/>
  <c r="N9" i="4"/>
  <c r="M9" i="4"/>
  <c r="K9" i="4"/>
  <c r="J9" i="4"/>
  <c r="N8" i="4"/>
  <c r="M8" i="4"/>
  <c r="K8" i="4"/>
  <c r="J8" i="4"/>
  <c r="N7" i="4"/>
  <c r="M7" i="4"/>
  <c r="K7" i="4"/>
  <c r="J7" i="4"/>
  <c r="N6" i="4"/>
  <c r="M6" i="4"/>
  <c r="K6" i="4"/>
  <c r="J6" i="4"/>
  <c r="N5" i="4"/>
  <c r="M5" i="4"/>
  <c r="K5" i="4"/>
  <c r="J5" i="4"/>
  <c r="N4" i="4"/>
  <c r="M4" i="4"/>
  <c r="K4" i="4"/>
  <c r="J4" i="4"/>
  <c r="N3" i="4"/>
  <c r="N18" i="4" s="1"/>
  <c r="M3" i="4"/>
  <c r="K3" i="4"/>
  <c r="J3" i="4"/>
  <c r="K45" i="3"/>
  <c r="J45" i="3"/>
  <c r="K44" i="3"/>
  <c r="J44" i="3"/>
  <c r="X7" i="3" s="1"/>
  <c r="K43" i="3"/>
  <c r="J43" i="3"/>
  <c r="X6" i="3" s="1"/>
  <c r="K42" i="3"/>
  <c r="J42" i="3"/>
  <c r="X5" i="3" s="1"/>
  <c r="K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N17" i="3"/>
  <c r="M17" i="3"/>
  <c r="K17" i="3"/>
  <c r="J17" i="3"/>
  <c r="N16" i="3"/>
  <c r="M16" i="3"/>
  <c r="K16" i="3"/>
  <c r="J16" i="3"/>
  <c r="N15" i="3"/>
  <c r="M15" i="3"/>
  <c r="K15" i="3"/>
  <c r="J15" i="3"/>
  <c r="N14" i="3"/>
  <c r="M14" i="3"/>
  <c r="K14" i="3"/>
  <c r="J14" i="3"/>
  <c r="N13" i="3"/>
  <c r="M13" i="3"/>
  <c r="K13" i="3"/>
  <c r="J13" i="3"/>
  <c r="N12" i="3"/>
  <c r="M12" i="3"/>
  <c r="K12" i="3"/>
  <c r="J12" i="3"/>
  <c r="N11" i="3"/>
  <c r="M11" i="3"/>
  <c r="K11" i="3"/>
  <c r="J11" i="3"/>
  <c r="N10" i="3"/>
  <c r="M10" i="3"/>
  <c r="K10" i="3"/>
  <c r="J10" i="3"/>
  <c r="N9" i="3"/>
  <c r="M9" i="3"/>
  <c r="K9" i="3"/>
  <c r="J9" i="3"/>
  <c r="N8" i="3"/>
  <c r="M8" i="3"/>
  <c r="K8" i="3"/>
  <c r="J8" i="3"/>
  <c r="N7" i="3"/>
  <c r="M7" i="3"/>
  <c r="K7" i="3"/>
  <c r="J7" i="3"/>
  <c r="N6" i="3"/>
  <c r="M6" i="3"/>
  <c r="K6" i="3"/>
  <c r="J6" i="3"/>
  <c r="L6" i="3" s="1"/>
  <c r="N5" i="3"/>
  <c r="M5" i="3"/>
  <c r="K5" i="3"/>
  <c r="J5" i="3"/>
  <c r="N4" i="3"/>
  <c r="M4" i="3"/>
  <c r="K4" i="3"/>
  <c r="J4" i="3"/>
  <c r="N3" i="3"/>
  <c r="M3" i="3"/>
  <c r="K3" i="3"/>
  <c r="J3" i="3"/>
  <c r="K45" i="2"/>
  <c r="J45" i="2"/>
  <c r="K44" i="2"/>
  <c r="J44" i="2"/>
  <c r="X7" i="2" s="1"/>
  <c r="K43" i="2"/>
  <c r="J43" i="2"/>
  <c r="X6" i="2" s="1"/>
  <c r="K42" i="2"/>
  <c r="J42" i="2"/>
  <c r="X5" i="2" s="1"/>
  <c r="K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N17" i="2"/>
  <c r="M17" i="2"/>
  <c r="K17" i="2"/>
  <c r="J17" i="2"/>
  <c r="N16" i="2"/>
  <c r="M16" i="2"/>
  <c r="K16" i="2"/>
  <c r="J16" i="2"/>
  <c r="N15" i="2"/>
  <c r="M15" i="2"/>
  <c r="K15" i="2"/>
  <c r="J15" i="2"/>
  <c r="N14" i="2"/>
  <c r="M14" i="2"/>
  <c r="K14" i="2"/>
  <c r="J14" i="2"/>
  <c r="N13" i="2"/>
  <c r="M13" i="2"/>
  <c r="K13" i="2"/>
  <c r="J13" i="2"/>
  <c r="N12" i="2"/>
  <c r="M12" i="2"/>
  <c r="K12" i="2"/>
  <c r="J12" i="2"/>
  <c r="N11" i="2"/>
  <c r="M11" i="2"/>
  <c r="K11" i="2"/>
  <c r="J11" i="2"/>
  <c r="N10" i="2"/>
  <c r="M10" i="2"/>
  <c r="K10" i="2"/>
  <c r="J10" i="2"/>
  <c r="N9" i="2"/>
  <c r="M9" i="2"/>
  <c r="K9" i="2"/>
  <c r="J9" i="2"/>
  <c r="N8" i="2"/>
  <c r="M8" i="2"/>
  <c r="K8" i="2"/>
  <c r="J8" i="2"/>
  <c r="N7" i="2"/>
  <c r="M7" i="2"/>
  <c r="K7" i="2"/>
  <c r="J7" i="2"/>
  <c r="N6" i="2"/>
  <c r="M6" i="2"/>
  <c r="K6" i="2"/>
  <c r="J6" i="2"/>
  <c r="L6" i="2" s="1"/>
  <c r="N5" i="2"/>
  <c r="M5" i="2"/>
  <c r="K5" i="2"/>
  <c r="J5" i="2"/>
  <c r="N4" i="2"/>
  <c r="M4" i="2"/>
  <c r="K4" i="2"/>
  <c r="J4" i="2"/>
  <c r="N3" i="2"/>
  <c r="N18" i="2" s="1"/>
  <c r="M3" i="2"/>
  <c r="K3" i="2"/>
  <c r="J3" i="2"/>
  <c r="C79" i="1"/>
  <c r="W17" i="6" l="1"/>
  <c r="W2" i="6"/>
  <c r="W15" i="6"/>
  <c r="W31" i="6"/>
  <c r="W4" i="6"/>
  <c r="W20" i="6"/>
  <c r="W36" i="6"/>
  <c r="W10" i="6"/>
  <c r="W26" i="6"/>
  <c r="W42" i="6"/>
  <c r="W9" i="6"/>
  <c r="W29" i="6"/>
  <c r="W33" i="6"/>
  <c r="W3" i="6"/>
  <c r="W19" i="6"/>
  <c r="W35" i="6"/>
  <c r="W8" i="6"/>
  <c r="W24" i="6"/>
  <c r="W40" i="6"/>
  <c r="W14" i="6"/>
  <c r="W30" i="6"/>
  <c r="W5" i="6"/>
  <c r="W25" i="6"/>
  <c r="W45" i="6"/>
  <c r="W7" i="6"/>
  <c r="W23" i="6"/>
  <c r="W39" i="6"/>
  <c r="W12" i="6"/>
  <c r="W28" i="6"/>
  <c r="W44" i="6"/>
  <c r="W18" i="6"/>
  <c r="W34" i="6"/>
  <c r="W21" i="6"/>
  <c r="W41" i="6"/>
  <c r="W27" i="6"/>
  <c r="W6" i="6"/>
  <c r="W13" i="6"/>
  <c r="W43" i="6"/>
  <c r="W22" i="6"/>
  <c r="W32" i="6"/>
  <c r="W16" i="6"/>
  <c r="W38" i="6"/>
  <c r="W11" i="6"/>
  <c r="W37" i="6"/>
  <c r="W4" i="4"/>
  <c r="W13" i="4"/>
  <c r="W29" i="4"/>
  <c r="W45" i="4"/>
  <c r="W18" i="4"/>
  <c r="W39" i="4"/>
  <c r="W23" i="4"/>
  <c r="W8" i="4"/>
  <c r="W17" i="4"/>
  <c r="W33" i="4"/>
  <c r="W3" i="4"/>
  <c r="W22" i="4"/>
  <c r="W7" i="4"/>
  <c r="W41" i="4"/>
  <c r="W30" i="4"/>
  <c r="W6" i="4"/>
  <c r="W24" i="4"/>
  <c r="W40" i="4"/>
  <c r="W2" i="4"/>
  <c r="W15" i="4"/>
  <c r="W12" i="4"/>
  <c r="W42" i="4"/>
  <c r="W5" i="4"/>
  <c r="W21" i="4"/>
  <c r="W9" i="4"/>
  <c r="W34" i="4"/>
  <c r="W11" i="4"/>
  <c r="W28" i="4"/>
  <c r="W44" i="4"/>
  <c r="W43" i="4"/>
  <c r="W35" i="4"/>
  <c r="W26" i="4"/>
  <c r="W36" i="4"/>
  <c r="W19" i="4"/>
  <c r="W25" i="4"/>
  <c r="W14" i="4"/>
  <c r="W38" i="4"/>
  <c r="W16" i="4"/>
  <c r="W32" i="4"/>
  <c r="W27" i="4"/>
  <c r="W37" i="4"/>
  <c r="W20" i="4"/>
  <c r="W10" i="4"/>
  <c r="W31" i="4"/>
  <c r="W11" i="8"/>
  <c r="W39" i="8"/>
  <c r="W17" i="8"/>
  <c r="W7" i="8"/>
  <c r="W27" i="8"/>
  <c r="W43" i="8"/>
  <c r="W23" i="8"/>
  <c r="W5" i="8"/>
  <c r="W21" i="8"/>
  <c r="W37" i="8"/>
  <c r="W10" i="8"/>
  <c r="W26" i="8"/>
  <c r="W42" i="8"/>
  <c r="W16" i="8"/>
  <c r="W32" i="8"/>
  <c r="W9" i="8"/>
  <c r="W25" i="8"/>
  <c r="W41" i="8"/>
  <c r="W14" i="8"/>
  <c r="W30" i="8"/>
  <c r="W4" i="8"/>
  <c r="W20" i="8"/>
  <c r="W36" i="8"/>
  <c r="W13" i="8"/>
  <c r="W6" i="8"/>
  <c r="W38" i="8"/>
  <c r="W28" i="8"/>
  <c r="W35" i="8"/>
  <c r="W45" i="8"/>
  <c r="W2" i="8"/>
  <c r="W29" i="8"/>
  <c r="W18" i="8"/>
  <c r="W8" i="8"/>
  <c r="W40" i="8"/>
  <c r="W19" i="8"/>
  <c r="W24" i="8"/>
  <c r="W33" i="8"/>
  <c r="W22" i="8"/>
  <c r="W12" i="8"/>
  <c r="W44" i="8"/>
  <c r="W3" i="8"/>
  <c r="W31" i="8"/>
  <c r="W34" i="8"/>
  <c r="W15" i="8"/>
  <c r="W42" i="3"/>
  <c r="W37" i="3"/>
  <c r="W13" i="3"/>
  <c r="W29" i="3"/>
  <c r="W18" i="3"/>
  <c r="W34" i="3"/>
  <c r="W15" i="3"/>
  <c r="W31" i="3"/>
  <c r="W4" i="3"/>
  <c r="W45" i="3"/>
  <c r="W41" i="3"/>
  <c r="W44" i="3"/>
  <c r="W28" i="3"/>
  <c r="W12" i="3"/>
  <c r="W17" i="3"/>
  <c r="W6" i="3"/>
  <c r="W22" i="3"/>
  <c r="W3" i="3"/>
  <c r="W19" i="3"/>
  <c r="W35" i="3"/>
  <c r="W20" i="3"/>
  <c r="W8" i="3"/>
  <c r="W16" i="3"/>
  <c r="W5" i="3"/>
  <c r="W21" i="3"/>
  <c r="W10" i="3"/>
  <c r="W26" i="3"/>
  <c r="W7" i="3"/>
  <c r="W23" i="3"/>
  <c r="W39" i="3"/>
  <c r="W33" i="3"/>
  <c r="W24" i="3"/>
  <c r="W32" i="3"/>
  <c r="W14" i="3"/>
  <c r="W43" i="3"/>
  <c r="W2" i="3"/>
  <c r="W25" i="3"/>
  <c r="W30" i="3"/>
  <c r="W40" i="3"/>
  <c r="W27" i="3"/>
  <c r="W9" i="3"/>
  <c r="W11" i="3"/>
  <c r="W36" i="3"/>
  <c r="W38" i="3"/>
  <c r="W38" i="7"/>
  <c r="W14" i="7"/>
  <c r="W6" i="7"/>
  <c r="W22" i="7"/>
  <c r="W34" i="7"/>
  <c r="W16" i="7"/>
  <c r="W32" i="7"/>
  <c r="W5" i="7"/>
  <c r="W21" i="7"/>
  <c r="W37" i="7"/>
  <c r="W7" i="7"/>
  <c r="W23" i="7"/>
  <c r="W39" i="7"/>
  <c r="W42" i="7"/>
  <c r="W4" i="7"/>
  <c r="W20" i="7"/>
  <c r="W36" i="7"/>
  <c r="W9" i="7"/>
  <c r="W25" i="7"/>
  <c r="W41" i="7"/>
  <c r="W11" i="7"/>
  <c r="W27" i="7"/>
  <c r="W43" i="7"/>
  <c r="W26" i="7"/>
  <c r="W18" i="7"/>
  <c r="W8" i="7"/>
  <c r="W24" i="7"/>
  <c r="W40" i="7"/>
  <c r="W13" i="7"/>
  <c r="W29" i="7"/>
  <c r="W45" i="7"/>
  <c r="W15" i="7"/>
  <c r="W31" i="7"/>
  <c r="W2" i="7"/>
  <c r="W10" i="7"/>
  <c r="W30" i="7"/>
  <c r="W44" i="7"/>
  <c r="W19" i="7"/>
  <c r="W17" i="7"/>
  <c r="W35" i="7"/>
  <c r="W3" i="7"/>
  <c r="W12" i="7"/>
  <c r="W33" i="7"/>
  <c r="W28" i="7"/>
  <c r="W33" i="2"/>
  <c r="W21" i="2"/>
  <c r="W18" i="2"/>
  <c r="W34" i="2"/>
  <c r="W7" i="2"/>
  <c r="W23" i="2"/>
  <c r="W39" i="2"/>
  <c r="W12" i="2"/>
  <c r="W28" i="2"/>
  <c r="W44" i="2"/>
  <c r="W25" i="2"/>
  <c r="W13" i="2"/>
  <c r="W37" i="2"/>
  <c r="W45" i="2"/>
  <c r="W6" i="2"/>
  <c r="W22" i="2"/>
  <c r="W38" i="2"/>
  <c r="W11" i="2"/>
  <c r="W27" i="2"/>
  <c r="W43" i="2"/>
  <c r="W16" i="2"/>
  <c r="W32" i="2"/>
  <c r="W9" i="2"/>
  <c r="W5" i="2"/>
  <c r="W29" i="2"/>
  <c r="W10" i="2"/>
  <c r="W26" i="2"/>
  <c r="W42" i="2"/>
  <c r="W15" i="2"/>
  <c r="W31" i="2"/>
  <c r="W4" i="2"/>
  <c r="W20" i="2"/>
  <c r="W36" i="2"/>
  <c r="W2" i="2"/>
  <c r="W30" i="2"/>
  <c r="W8" i="2"/>
  <c r="W3" i="2"/>
  <c r="W24" i="2"/>
  <c r="W41" i="2"/>
  <c r="W35" i="2"/>
  <c r="W17" i="2"/>
  <c r="W19" i="2"/>
  <c r="W40" i="2"/>
  <c r="W14" i="2"/>
  <c r="W28" i="5"/>
  <c r="W14" i="5"/>
  <c r="W30" i="5"/>
  <c r="W3" i="5"/>
  <c r="W19" i="5"/>
  <c r="W35" i="5"/>
  <c r="W9" i="5"/>
  <c r="W25" i="5"/>
  <c r="W41" i="5"/>
  <c r="W2" i="5"/>
  <c r="W40" i="5"/>
  <c r="W44" i="5"/>
  <c r="W18" i="5"/>
  <c r="W34" i="5"/>
  <c r="W7" i="5"/>
  <c r="W23" i="5"/>
  <c r="W39" i="5"/>
  <c r="W13" i="5"/>
  <c r="W29" i="5"/>
  <c r="W45" i="5"/>
  <c r="W24" i="5"/>
  <c r="W6" i="5"/>
  <c r="W22" i="5"/>
  <c r="W38" i="5"/>
  <c r="W11" i="5"/>
  <c r="W27" i="5"/>
  <c r="W43" i="5"/>
  <c r="W17" i="5"/>
  <c r="W33" i="5"/>
  <c r="W8" i="5"/>
  <c r="W26" i="5"/>
  <c r="W5" i="5"/>
  <c r="W36" i="5"/>
  <c r="W16" i="5"/>
  <c r="W42" i="5"/>
  <c r="W21" i="5"/>
  <c r="W20" i="5"/>
  <c r="W10" i="5"/>
  <c r="W12" i="5"/>
  <c r="W15" i="5"/>
  <c r="W37" i="5"/>
  <c r="W4" i="5"/>
  <c r="W31" i="5"/>
  <c r="W32" i="5"/>
  <c r="N18" i="5"/>
  <c r="N18" i="6"/>
  <c r="L18" i="2"/>
  <c r="L18" i="9"/>
  <c r="K46" i="4"/>
  <c r="L21" i="5"/>
  <c r="L31" i="5"/>
  <c r="L12" i="4"/>
  <c r="L26" i="4"/>
  <c r="L45" i="4"/>
  <c r="L14" i="4"/>
  <c r="L32" i="4"/>
  <c r="L36" i="4"/>
  <c r="L40" i="4"/>
  <c r="L44" i="4"/>
  <c r="L15" i="5"/>
  <c r="L33" i="2"/>
  <c r="K46" i="2"/>
  <c r="L45" i="2" s="1"/>
  <c r="K46" i="3"/>
  <c r="O16" i="4"/>
  <c r="L23" i="4"/>
  <c r="L29" i="4"/>
  <c r="O4" i="5"/>
  <c r="O6" i="5"/>
  <c r="O8" i="5"/>
  <c r="O10" i="5"/>
  <c r="O12" i="5"/>
  <c r="O16" i="5"/>
  <c r="K46" i="5"/>
  <c r="K46" i="6"/>
  <c r="L45" i="6" s="1"/>
  <c r="N18" i="3"/>
  <c r="L26" i="5"/>
  <c r="K46" i="7"/>
  <c r="L45" i="7" s="1"/>
  <c r="K46" i="8"/>
  <c r="L45" i="8" s="1"/>
  <c r="L18" i="4"/>
  <c r="L18" i="7"/>
  <c r="L18" i="8"/>
  <c r="L32" i="2"/>
  <c r="L18" i="3"/>
  <c r="L24" i="2"/>
  <c r="L25" i="2"/>
  <c r="L26" i="2"/>
  <c r="L34" i="2"/>
  <c r="L35" i="2"/>
  <c r="L36" i="2"/>
  <c r="L37" i="2"/>
  <c r="L38" i="2"/>
  <c r="L39" i="2"/>
  <c r="L40" i="2"/>
  <c r="L41" i="2"/>
  <c r="L3" i="3"/>
  <c r="O3" i="3"/>
  <c r="L4" i="3"/>
  <c r="O4" i="3"/>
  <c r="L5" i="3"/>
  <c r="O5" i="3"/>
  <c r="O6" i="3"/>
  <c r="L7" i="3"/>
  <c r="O7" i="3"/>
  <c r="L8" i="3"/>
  <c r="O14" i="3"/>
  <c r="L15" i="3"/>
  <c r="O15" i="3"/>
  <c r="L16" i="3"/>
  <c r="O16" i="3"/>
  <c r="L17" i="3"/>
  <c r="O17" i="3"/>
  <c r="L20" i="3"/>
  <c r="L21" i="3"/>
  <c r="L22" i="3"/>
  <c r="L23" i="3"/>
  <c r="L24" i="3"/>
  <c r="L25" i="3"/>
  <c r="L26" i="3"/>
  <c r="L27" i="3"/>
  <c r="L28" i="3"/>
  <c r="L35" i="3"/>
  <c r="L36" i="3"/>
  <c r="L37" i="3"/>
  <c r="L38" i="3"/>
  <c r="L39" i="3"/>
  <c r="L40" i="3"/>
  <c r="L41" i="3"/>
  <c r="O6" i="4"/>
  <c r="L7" i="4"/>
  <c r="O7" i="4"/>
  <c r="L8" i="4"/>
  <c r="O8" i="4"/>
  <c r="L9" i="4"/>
  <c r="O9" i="4"/>
  <c r="L10" i="4"/>
  <c r="O10" i="4"/>
  <c r="L11" i="4"/>
  <c r="O11" i="4"/>
  <c r="O14" i="4"/>
  <c r="O15" i="4"/>
  <c r="L16" i="4"/>
  <c r="L24" i="4"/>
  <c r="L25" i="4"/>
  <c r="L30" i="4"/>
  <c r="L31" i="4"/>
  <c r="L37" i="4"/>
  <c r="L38" i="4"/>
  <c r="L39" i="4"/>
  <c r="L5" i="5"/>
  <c r="O5" i="5"/>
  <c r="L6" i="5"/>
  <c r="L9" i="5"/>
  <c r="O9" i="5"/>
  <c r="L10" i="5"/>
  <c r="L13" i="5"/>
  <c r="O13" i="5"/>
  <c r="L14" i="5"/>
  <c r="O14" i="5"/>
  <c r="L17" i="5"/>
  <c r="O17" i="5"/>
  <c r="L18" i="5"/>
  <c r="L27" i="5"/>
  <c r="L28" i="5"/>
  <c r="L29" i="5"/>
  <c r="L30" i="5"/>
  <c r="L3" i="2"/>
  <c r="O3" i="2"/>
  <c r="L4" i="2"/>
  <c r="O4" i="2"/>
  <c r="L5" i="2"/>
  <c r="O5" i="2"/>
  <c r="O6" i="2"/>
  <c r="L7" i="2"/>
  <c r="O7" i="2"/>
  <c r="L8" i="2"/>
  <c r="O8" i="2"/>
  <c r="L9" i="2"/>
  <c r="O9" i="2"/>
  <c r="L10" i="2"/>
  <c r="O10" i="2"/>
  <c r="L11" i="2"/>
  <c r="O11" i="2"/>
  <c r="L12" i="2"/>
  <c r="O12" i="2"/>
  <c r="L13" i="2"/>
  <c r="O13" i="2"/>
  <c r="L14" i="2"/>
  <c r="O14" i="2"/>
  <c r="L15" i="2"/>
  <c r="O15" i="2"/>
  <c r="L16" i="2"/>
  <c r="O16" i="2"/>
  <c r="L17" i="2"/>
  <c r="O17" i="2"/>
  <c r="L21" i="2"/>
  <c r="L22" i="2"/>
  <c r="L23" i="2"/>
  <c r="L27" i="2"/>
  <c r="L28" i="2"/>
  <c r="L29" i="2"/>
  <c r="L30" i="2"/>
  <c r="L31" i="2"/>
  <c r="L42" i="2"/>
  <c r="L43" i="2"/>
  <c r="L44" i="2"/>
  <c r="O8" i="3"/>
  <c r="L9" i="3"/>
  <c r="O9" i="3"/>
  <c r="L10" i="3"/>
  <c r="O10" i="3"/>
  <c r="L11" i="3"/>
  <c r="O11" i="3"/>
  <c r="L12" i="3"/>
  <c r="O12" i="3"/>
  <c r="L13" i="3"/>
  <c r="O13" i="3"/>
  <c r="L14" i="3"/>
  <c r="L29" i="3"/>
  <c r="L30" i="3"/>
  <c r="L31" i="3"/>
  <c r="L32" i="3"/>
  <c r="L33" i="3"/>
  <c r="L34" i="3"/>
  <c r="L42" i="3"/>
  <c r="L43" i="3"/>
  <c r="L44" i="3"/>
  <c r="L45" i="3"/>
  <c r="L3" i="4"/>
  <c r="O3" i="4"/>
  <c r="L4" i="4"/>
  <c r="O4" i="4"/>
  <c r="L5" i="4"/>
  <c r="O5" i="4"/>
  <c r="L6" i="4"/>
  <c r="L21" i="4"/>
  <c r="L22" i="4"/>
  <c r="L39" i="5"/>
  <c r="L40" i="5"/>
  <c r="L41" i="5"/>
  <c r="L42" i="5"/>
  <c r="L43" i="5"/>
  <c r="L44" i="5"/>
  <c r="L45" i="5"/>
  <c r="L39" i="6"/>
  <c r="L40" i="6"/>
  <c r="L41" i="6"/>
  <c r="L42" i="6"/>
  <c r="L43" i="6"/>
  <c r="L44" i="6"/>
  <c r="L3" i="7"/>
  <c r="O3" i="7"/>
  <c r="L4" i="7"/>
  <c r="O4" i="7"/>
  <c r="L5" i="7"/>
  <c r="O5" i="7"/>
  <c r="L6" i="7"/>
  <c r="O6" i="7"/>
  <c r="L7" i="7"/>
  <c r="O7" i="7"/>
  <c r="L8" i="7"/>
  <c r="O8" i="7"/>
  <c r="L9" i="7"/>
  <c r="O9" i="7"/>
  <c r="L10" i="7"/>
  <c r="O10" i="7"/>
  <c r="L11" i="7"/>
  <c r="O11" i="7"/>
  <c r="L12" i="7"/>
  <c r="O12" i="7"/>
  <c r="L13" i="7"/>
  <c r="O13" i="7"/>
  <c r="L14" i="7"/>
  <c r="O14" i="7"/>
  <c r="L15" i="7"/>
  <c r="L44" i="7"/>
  <c r="L3" i="8"/>
  <c r="O3" i="8"/>
  <c r="L4" i="8"/>
  <c r="O4" i="8"/>
  <c r="L5" i="8"/>
  <c r="O5" i="8"/>
  <c r="L6" i="8"/>
  <c r="O12" i="8"/>
  <c r="L13" i="8"/>
  <c r="O13" i="8"/>
  <c r="L14" i="8"/>
  <c r="O14" i="8"/>
  <c r="L15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O12" i="4"/>
  <c r="L13" i="4"/>
  <c r="O13" i="4"/>
  <c r="L17" i="4"/>
  <c r="O17" i="4"/>
  <c r="L27" i="4"/>
  <c r="L28" i="4"/>
  <c r="L33" i="4"/>
  <c r="L34" i="4"/>
  <c r="L35" i="4"/>
  <c r="L41" i="4"/>
  <c r="L42" i="4"/>
  <c r="L43" i="4"/>
  <c r="L3" i="5"/>
  <c r="O3" i="5"/>
  <c r="L4" i="5"/>
  <c r="L7" i="5"/>
  <c r="O7" i="5"/>
  <c r="L8" i="5"/>
  <c r="L11" i="5"/>
  <c r="O11" i="5"/>
  <c r="L12" i="5"/>
  <c r="O15" i="5"/>
  <c r="L16" i="5"/>
  <c r="L22" i="5"/>
  <c r="L23" i="5"/>
  <c r="L24" i="5"/>
  <c r="L25" i="5"/>
  <c r="L32" i="5"/>
  <c r="L33" i="5"/>
  <c r="L34" i="5"/>
  <c r="L35" i="5"/>
  <c r="L36" i="5"/>
  <c r="L37" i="5"/>
  <c r="L38" i="5"/>
  <c r="L3" i="6"/>
  <c r="O3" i="6"/>
  <c r="L4" i="6"/>
  <c r="O4" i="6"/>
  <c r="L5" i="6"/>
  <c r="O5" i="6"/>
  <c r="L6" i="6"/>
  <c r="O6" i="6"/>
  <c r="L7" i="6"/>
  <c r="O7" i="6"/>
  <c r="L8" i="6"/>
  <c r="O8" i="6"/>
  <c r="L9" i="6"/>
  <c r="O9" i="6"/>
  <c r="L10" i="6"/>
  <c r="O10" i="6"/>
  <c r="L11" i="6"/>
  <c r="O11" i="6"/>
  <c r="L12" i="6"/>
  <c r="O12" i="6"/>
  <c r="L13" i="6"/>
  <c r="O13" i="6"/>
  <c r="L14" i="6"/>
  <c r="O14" i="6"/>
  <c r="L15" i="6"/>
  <c r="O15" i="6"/>
  <c r="L16" i="6"/>
  <c r="O16" i="6"/>
  <c r="L17" i="6"/>
  <c r="O17" i="6"/>
  <c r="L18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O15" i="7"/>
  <c r="L16" i="7"/>
  <c r="O16" i="7"/>
  <c r="L17" i="7"/>
  <c r="O17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O6" i="8"/>
  <c r="L7" i="8"/>
  <c r="O7" i="8"/>
  <c r="L8" i="8"/>
  <c r="O8" i="8"/>
  <c r="L9" i="8"/>
  <c r="O9" i="8"/>
  <c r="L10" i="8"/>
  <c r="O10" i="8"/>
  <c r="L11" i="8"/>
  <c r="O11" i="8"/>
  <c r="L12" i="8"/>
  <c r="O15" i="8"/>
  <c r="L16" i="8"/>
  <c r="O16" i="8"/>
  <c r="L17" i="8"/>
  <c r="O17" i="8"/>
  <c r="L21" i="8"/>
  <c r="L22" i="8"/>
  <c r="L23" i="8"/>
  <c r="L24" i="8"/>
  <c r="L25" i="8"/>
  <c r="L26" i="8"/>
  <c r="L27" i="8"/>
  <c r="L28" i="8"/>
  <c r="L29" i="8"/>
  <c r="L30" i="8"/>
  <c r="L44" i="8"/>
  <c r="L3" i="9"/>
  <c r="O3" i="9"/>
  <c r="L4" i="9"/>
  <c r="O4" i="9"/>
  <c r="L5" i="9"/>
  <c r="O5" i="9"/>
  <c r="L6" i="9"/>
  <c r="O6" i="9"/>
  <c r="L7" i="9"/>
  <c r="O7" i="9"/>
  <c r="L8" i="9"/>
  <c r="O8" i="9"/>
  <c r="L9" i="9"/>
  <c r="O9" i="9"/>
  <c r="L10" i="9"/>
  <c r="O10" i="9"/>
  <c r="L11" i="9"/>
  <c r="O11" i="9"/>
  <c r="L12" i="9"/>
  <c r="O12" i="9"/>
  <c r="L13" i="9"/>
  <c r="O13" i="9"/>
  <c r="L14" i="9"/>
  <c r="O14" i="9"/>
  <c r="L15" i="9"/>
  <c r="O15" i="9"/>
  <c r="L16" i="9"/>
  <c r="O16" i="9"/>
  <c r="L17" i="9"/>
  <c r="O17" i="9"/>
  <c r="V32" i="4" l="1"/>
  <c r="V16" i="4"/>
  <c r="V43" i="4"/>
  <c r="V27" i="4"/>
  <c r="V11" i="4"/>
  <c r="V38" i="4"/>
  <c r="V22" i="4"/>
  <c r="V6" i="4"/>
  <c r="V33" i="4"/>
  <c r="V13" i="4"/>
  <c r="V41" i="4"/>
  <c r="V44" i="4"/>
  <c r="V28" i="4"/>
  <c r="V12" i="4"/>
  <c r="V39" i="4"/>
  <c r="V23" i="4"/>
  <c r="V7" i="4"/>
  <c r="V34" i="4"/>
  <c r="V18" i="4"/>
  <c r="V37" i="4"/>
  <c r="V17" i="4"/>
  <c r="V9" i="4"/>
  <c r="V40" i="4"/>
  <c r="V24" i="4"/>
  <c r="V8" i="4"/>
  <c r="V35" i="4"/>
  <c r="V19" i="4"/>
  <c r="V3" i="4"/>
  <c r="V30" i="4"/>
  <c r="V14" i="4"/>
  <c r="V21" i="4"/>
  <c r="V45" i="4"/>
  <c r="V2" i="4"/>
  <c r="V31" i="4"/>
  <c r="V10" i="4"/>
  <c r="V36" i="4"/>
  <c r="V15" i="4"/>
  <c r="V5" i="4"/>
  <c r="V26" i="4"/>
  <c r="V25" i="4"/>
  <c r="V20" i="4"/>
  <c r="V42" i="4"/>
  <c r="V29" i="4"/>
  <c r="V4" i="4"/>
  <c r="V33" i="3"/>
  <c r="V17" i="3"/>
  <c r="V44" i="3"/>
  <c r="V28" i="3"/>
  <c r="V12" i="3"/>
  <c r="V39" i="3"/>
  <c r="V23" i="3"/>
  <c r="V7" i="3"/>
  <c r="V10" i="3"/>
  <c r="V34" i="3"/>
  <c r="V14" i="3"/>
  <c r="V45" i="3"/>
  <c r="V29" i="3"/>
  <c r="V13" i="3"/>
  <c r="V40" i="3"/>
  <c r="V24" i="3"/>
  <c r="V8" i="3"/>
  <c r="V35" i="3"/>
  <c r="V19" i="3"/>
  <c r="V3" i="3"/>
  <c r="V38" i="3"/>
  <c r="V18" i="3"/>
  <c r="V41" i="3"/>
  <c r="V25" i="3"/>
  <c r="V9" i="3"/>
  <c r="V36" i="3"/>
  <c r="V20" i="3"/>
  <c r="V4" i="3"/>
  <c r="V31" i="3"/>
  <c r="V15" i="3"/>
  <c r="V42" i="3"/>
  <c r="V22" i="3"/>
  <c r="V2" i="3"/>
  <c r="V5" i="3"/>
  <c r="V27" i="3"/>
  <c r="V30" i="3"/>
  <c r="V32" i="3"/>
  <c r="V11" i="3"/>
  <c r="V21" i="3"/>
  <c r="V43" i="3"/>
  <c r="V37" i="3"/>
  <c r="V16" i="3"/>
  <c r="V26" i="3"/>
  <c r="V6" i="3"/>
  <c r="V31" i="5"/>
  <c r="V15" i="5"/>
  <c r="V42" i="5"/>
  <c r="V26" i="5"/>
  <c r="V10" i="5"/>
  <c r="V37" i="5"/>
  <c r="V21" i="5"/>
  <c r="V5" i="5"/>
  <c r="V44" i="5"/>
  <c r="V24" i="5"/>
  <c r="V20" i="5"/>
  <c r="V43" i="5"/>
  <c r="V27" i="5"/>
  <c r="V11" i="5"/>
  <c r="V38" i="5"/>
  <c r="V22" i="5"/>
  <c r="V6" i="5"/>
  <c r="V33" i="5"/>
  <c r="V17" i="5"/>
  <c r="V32" i="5"/>
  <c r="V28" i="5"/>
  <c r="V8" i="5"/>
  <c r="V39" i="5"/>
  <c r="V23" i="5"/>
  <c r="V7" i="5"/>
  <c r="V34" i="5"/>
  <c r="V18" i="5"/>
  <c r="V45" i="5"/>
  <c r="V29" i="5"/>
  <c r="V13" i="5"/>
  <c r="V16" i="5"/>
  <c r="V12" i="5"/>
  <c r="V36" i="5"/>
  <c r="V35" i="5"/>
  <c r="V14" i="5"/>
  <c r="V2" i="5"/>
  <c r="V19" i="5"/>
  <c r="V41" i="5"/>
  <c r="V40" i="5"/>
  <c r="V30" i="5"/>
  <c r="V9" i="5"/>
  <c r="V3" i="5"/>
  <c r="V25" i="5"/>
  <c r="V4" i="5"/>
  <c r="V36" i="2"/>
  <c r="V20" i="2"/>
  <c r="V4" i="2"/>
  <c r="V31" i="2"/>
  <c r="V15" i="2"/>
  <c r="V2" i="2"/>
  <c r="V30" i="2"/>
  <c r="V14" i="2"/>
  <c r="V21" i="2"/>
  <c r="V41" i="2"/>
  <c r="V13" i="2"/>
  <c r="V32" i="2"/>
  <c r="V16" i="2"/>
  <c r="V43" i="2"/>
  <c r="V27" i="2"/>
  <c r="V11" i="2"/>
  <c r="V42" i="2"/>
  <c r="V26" i="2"/>
  <c r="V10" i="2"/>
  <c r="V5" i="2"/>
  <c r="V25" i="2"/>
  <c r="V45" i="2"/>
  <c r="V28" i="2"/>
  <c r="V39" i="2"/>
  <c r="V7" i="2"/>
  <c r="V22" i="2"/>
  <c r="V33" i="2"/>
  <c r="V24" i="2"/>
  <c r="V35" i="2"/>
  <c r="V3" i="2"/>
  <c r="V18" i="2"/>
  <c r="V17" i="2"/>
  <c r="V40" i="2"/>
  <c r="V19" i="2"/>
  <c r="V37" i="2"/>
  <c r="V29" i="2"/>
  <c r="V44" i="2"/>
  <c r="V12" i="2"/>
  <c r="V23" i="2"/>
  <c r="V38" i="2"/>
  <c r="V6" i="2"/>
  <c r="V9" i="2"/>
  <c r="V8" i="2"/>
  <c r="V34" i="2"/>
  <c r="V45" i="7"/>
  <c r="V29" i="7"/>
  <c r="V13" i="7"/>
  <c r="V40" i="7"/>
  <c r="V24" i="7"/>
  <c r="V8" i="7"/>
  <c r="V35" i="7"/>
  <c r="V19" i="7"/>
  <c r="V3" i="7"/>
  <c r="V34" i="7"/>
  <c r="V2" i="7"/>
  <c r="V41" i="7"/>
  <c r="V25" i="7"/>
  <c r="V9" i="7"/>
  <c r="V36" i="7"/>
  <c r="V20" i="7"/>
  <c r="V4" i="7"/>
  <c r="V31" i="7"/>
  <c r="V15" i="7"/>
  <c r="V38" i="7"/>
  <c r="V18" i="7"/>
  <c r="V10" i="7"/>
  <c r="V37" i="7"/>
  <c r="V21" i="7"/>
  <c r="V5" i="7"/>
  <c r="V32" i="7"/>
  <c r="V16" i="7"/>
  <c r="V43" i="7"/>
  <c r="V27" i="7"/>
  <c r="V11" i="7"/>
  <c r="V22" i="7"/>
  <c r="V30" i="7"/>
  <c r="V26" i="7"/>
  <c r="V44" i="7"/>
  <c r="V23" i="7"/>
  <c r="V42" i="7"/>
  <c r="V28" i="7"/>
  <c r="V7" i="7"/>
  <c r="V17" i="7"/>
  <c r="V14" i="7"/>
  <c r="V33" i="7"/>
  <c r="V12" i="7"/>
  <c r="V6" i="7"/>
  <c r="V39" i="7"/>
  <c r="V32" i="8"/>
  <c r="V16" i="8"/>
  <c r="V43" i="8"/>
  <c r="V27" i="8"/>
  <c r="V11" i="8"/>
  <c r="V38" i="8"/>
  <c r="V22" i="8"/>
  <c r="V6" i="8"/>
  <c r="V29" i="8"/>
  <c r="V9" i="8"/>
  <c r="V21" i="8"/>
  <c r="V44" i="8"/>
  <c r="V28" i="8"/>
  <c r="V12" i="8"/>
  <c r="V39" i="8"/>
  <c r="V23" i="8"/>
  <c r="V7" i="8"/>
  <c r="V34" i="8"/>
  <c r="V18" i="8"/>
  <c r="V33" i="8"/>
  <c r="V13" i="8"/>
  <c r="V37" i="8"/>
  <c r="V40" i="8"/>
  <c r="V24" i="8"/>
  <c r="V8" i="8"/>
  <c r="V35" i="8"/>
  <c r="V19" i="8"/>
  <c r="V3" i="8"/>
  <c r="V30" i="8"/>
  <c r="V14" i="8"/>
  <c r="V17" i="8"/>
  <c r="V41" i="8"/>
  <c r="V5" i="8"/>
  <c r="V31" i="8"/>
  <c r="V10" i="8"/>
  <c r="V36" i="8"/>
  <c r="V15" i="8"/>
  <c r="V45" i="8"/>
  <c r="V4" i="8"/>
  <c r="V26" i="8"/>
  <c r="V2" i="8"/>
  <c r="V20" i="8"/>
  <c r="V42" i="8"/>
  <c r="V25" i="8"/>
  <c r="V2" i="6"/>
  <c r="V42" i="6"/>
  <c r="V35" i="6"/>
  <c r="V36" i="6"/>
  <c r="V14" i="6"/>
  <c r="V8" i="6"/>
  <c r="V29" i="6"/>
  <c r="V39" i="6"/>
  <c r="V9" i="6"/>
  <c r="V24" i="6"/>
  <c r="V45" i="6"/>
  <c r="V27" i="6"/>
  <c r="V17" i="6"/>
  <c r="V38" i="6"/>
  <c r="V30" i="6"/>
  <c r="V4" i="6"/>
  <c r="V25" i="6"/>
  <c r="V31" i="6"/>
  <c r="V40" i="6"/>
  <c r="V18" i="6"/>
  <c r="V12" i="6"/>
  <c r="V33" i="6"/>
  <c r="V20" i="6"/>
  <c r="V3" i="6"/>
  <c r="V6" i="6"/>
  <c r="V23" i="6"/>
  <c r="V5" i="6"/>
  <c r="V26" i="6"/>
  <c r="V41" i="6"/>
  <c r="V11" i="6"/>
  <c r="V7" i="6"/>
  <c r="V22" i="6"/>
  <c r="V43" i="6"/>
  <c r="V21" i="6"/>
  <c r="V15" i="6"/>
  <c r="V34" i="6"/>
  <c r="V19" i="6"/>
  <c r="V10" i="6"/>
  <c r="V13" i="6"/>
  <c r="V28" i="6"/>
  <c r="V16" i="6"/>
  <c r="V37" i="6"/>
  <c r="V44" i="6"/>
  <c r="V32" i="6"/>
  <c r="O18" i="9"/>
  <c r="O18" i="6"/>
  <c r="O18" i="7"/>
  <c r="O18" i="4"/>
  <c r="O18" i="2"/>
  <c r="O18" i="5"/>
  <c r="O18" i="8"/>
  <c r="O18" i="3"/>
  <c r="C61" i="1" l="1"/>
  <c r="R49" i="1"/>
  <c r="R34" i="1"/>
  <c r="R33" i="1"/>
  <c r="R24" i="1"/>
  <c r="R18" i="1"/>
  <c r="R55" i="1" l="1"/>
  <c r="R22" i="1"/>
  <c r="R32" i="1"/>
  <c r="R35" i="1"/>
  <c r="R36" i="1"/>
  <c r="R41" i="1"/>
  <c r="R42" i="1"/>
  <c r="R43" i="1"/>
  <c r="R47" i="1"/>
  <c r="D5" i="1"/>
  <c r="D4" i="1"/>
  <c r="D10" i="1"/>
  <c r="D27" i="1"/>
  <c r="D31" i="1"/>
  <c r="D38" i="1"/>
  <c r="D60" i="1"/>
  <c r="D39" i="1"/>
  <c r="D19" i="1"/>
  <c r="D75" i="1"/>
  <c r="D58" i="1"/>
  <c r="D48" i="1"/>
  <c r="D23" i="1"/>
  <c r="D47" i="1"/>
  <c r="D77" i="1"/>
  <c r="D22" i="1"/>
  <c r="C9" i="1" l="1"/>
  <c r="B6" i="15"/>
  <c r="D63" i="1"/>
  <c r="D17" i="1"/>
  <c r="E4" i="1"/>
  <c r="D42" i="1"/>
  <c r="D66" i="1"/>
  <c r="D24" i="1"/>
  <c r="D54" i="1"/>
  <c r="D32" i="1"/>
  <c r="D44" i="1"/>
  <c r="D21" i="1"/>
  <c r="D65" i="1"/>
  <c r="E6" i="15"/>
  <c r="D57" i="1"/>
  <c r="D36" i="1"/>
  <c r="D28" i="1"/>
  <c r="D46" i="1"/>
  <c r="D71" i="1"/>
  <c r="D56" i="1"/>
  <c r="D43" i="1"/>
  <c r="D50" i="1"/>
  <c r="D78" i="1"/>
  <c r="D40" i="1"/>
  <c r="D74" i="1"/>
  <c r="D41" i="1"/>
  <c r="D68" i="1"/>
  <c r="D55" i="1"/>
  <c r="D29" i="1"/>
  <c r="D72" i="1"/>
  <c r="D20" i="1"/>
  <c r="F6" i="15"/>
  <c r="D26" i="1"/>
  <c r="D25" i="1"/>
  <c r="D52" i="1"/>
  <c r="D64" i="1"/>
  <c r="D49" i="1"/>
  <c r="D30" i="1"/>
  <c r="D33" i="1"/>
  <c r="D59" i="1"/>
  <c r="D76" i="1"/>
  <c r="D37" i="1"/>
  <c r="D69" i="1"/>
  <c r="D73" i="1"/>
  <c r="D51" i="1"/>
  <c r="D53" i="1"/>
  <c r="D18" i="1"/>
  <c r="D34" i="1"/>
  <c r="D45" i="1"/>
  <c r="D67" i="1"/>
  <c r="D70" i="1"/>
  <c r="D35" i="1"/>
  <c r="D61" i="1" l="1"/>
  <c r="D79" i="1"/>
  <c r="B7" i="15"/>
  <c r="F7" i="15"/>
  <c r="C6" i="15" l="1"/>
  <c r="D6" i="15"/>
  <c r="E7" i="15"/>
  <c r="B8" i="15" l="1"/>
  <c r="A7" i="15" l="1"/>
  <c r="C7" i="15"/>
  <c r="D7" i="15"/>
  <c r="E8" i="15"/>
  <c r="F8" i="15"/>
  <c r="B9" i="15" l="1"/>
  <c r="C8" i="15" l="1"/>
  <c r="D8" i="15"/>
  <c r="A8" i="15"/>
  <c r="E9" i="15"/>
  <c r="F9" i="15"/>
  <c r="B10" i="15" l="1"/>
  <c r="C9" i="15" l="1"/>
  <c r="D9" i="15"/>
  <c r="A9" i="15"/>
  <c r="F10" i="15"/>
  <c r="E10" i="15"/>
  <c r="B11" i="15" l="1"/>
  <c r="A10" i="15" l="1"/>
  <c r="C10" i="15"/>
  <c r="D10" i="15"/>
  <c r="E11" i="15"/>
  <c r="F11" i="15"/>
  <c r="B12" i="15" l="1"/>
  <c r="A11" i="15" l="1"/>
  <c r="C11" i="15"/>
  <c r="D11" i="15"/>
  <c r="E12" i="15"/>
  <c r="F12" i="15"/>
  <c r="B13" i="15" l="1"/>
  <c r="A12" i="15" l="1"/>
  <c r="D12" i="15"/>
  <c r="C12" i="15"/>
  <c r="F13" i="15"/>
  <c r="E13" i="15"/>
  <c r="B14" i="15" l="1"/>
  <c r="D13" i="15" l="1"/>
  <c r="C13" i="15"/>
  <c r="A13" i="15"/>
  <c r="F14" i="15"/>
  <c r="E14" i="15"/>
  <c r="B15" i="15" l="1"/>
  <c r="C14" i="15" l="1"/>
  <c r="D14" i="15"/>
  <c r="A14" i="15"/>
  <c r="F15" i="15"/>
  <c r="E15" i="15"/>
  <c r="B16" i="15" l="1"/>
  <c r="C15" i="15" l="1"/>
  <c r="D15" i="15"/>
  <c r="A15" i="15"/>
  <c r="E16" i="15"/>
  <c r="F16" i="15"/>
  <c r="B17" i="15" l="1"/>
  <c r="D16" i="15" l="1"/>
  <c r="C16" i="15"/>
  <c r="A16" i="15"/>
  <c r="E17" i="15"/>
  <c r="F17" i="15"/>
  <c r="B18" i="15" l="1"/>
  <c r="C17" i="15" l="1"/>
  <c r="D17" i="15"/>
  <c r="A17" i="15"/>
  <c r="B19" i="15"/>
  <c r="F18" i="15"/>
  <c r="E18" i="15"/>
  <c r="D18" i="15" l="1"/>
  <c r="C18" i="15"/>
  <c r="A18" i="15"/>
  <c r="B20" i="15"/>
  <c r="E19" i="15"/>
  <c r="F19" i="15"/>
  <c r="D19" i="15" l="1"/>
  <c r="C19" i="15"/>
  <c r="E20" i="15"/>
  <c r="B21" i="15" s="1"/>
  <c r="A19" i="15"/>
  <c r="F20" i="15"/>
  <c r="C20" i="15" l="1"/>
  <c r="D20" i="15"/>
  <c r="E21" i="15"/>
  <c r="B22" i="15" s="1"/>
  <c r="A20" i="15"/>
  <c r="F21" i="15"/>
  <c r="C21" i="15" l="1"/>
  <c r="D21" i="15"/>
  <c r="E22" i="15"/>
  <c r="B23" i="15" s="1"/>
  <c r="A21" i="15"/>
  <c r="F22" i="15"/>
  <c r="D22" i="15" l="1"/>
  <c r="C22" i="15"/>
  <c r="E23" i="15"/>
  <c r="B24" i="15" s="1"/>
  <c r="A22" i="15"/>
  <c r="F23" i="15"/>
  <c r="D23" i="15" l="1"/>
  <c r="C23" i="15"/>
  <c r="A23" i="15"/>
  <c r="E24" i="15"/>
  <c r="B25" i="15" s="1"/>
  <c r="F24" i="15"/>
  <c r="D24" i="15" l="1"/>
  <c r="C24" i="15"/>
  <c r="E25" i="15"/>
  <c r="B26" i="15" s="1"/>
  <c r="A24" i="15"/>
  <c r="F25" i="15"/>
  <c r="D25" i="15" l="1"/>
  <c r="C25" i="15"/>
  <c r="A25" i="15"/>
  <c r="E26" i="15"/>
  <c r="B27" i="15" s="1"/>
  <c r="F26" i="15"/>
  <c r="C26" i="15" l="1"/>
  <c r="D26" i="15"/>
  <c r="A26" i="15"/>
  <c r="E27" i="15"/>
  <c r="B28" i="15" s="1"/>
  <c r="F27" i="15"/>
  <c r="C27" i="15" l="1"/>
  <c r="D27" i="15"/>
  <c r="E28" i="15"/>
  <c r="B29" i="15" s="1"/>
  <c r="A27" i="15"/>
  <c r="F28" i="15"/>
  <c r="C28" i="15" l="1"/>
  <c r="D28" i="15"/>
  <c r="E29" i="15"/>
  <c r="B30" i="15" s="1"/>
  <c r="A28" i="15"/>
  <c r="F29" i="15"/>
  <c r="C29" i="15" l="1"/>
  <c r="D29" i="15"/>
  <c r="E30" i="15"/>
  <c r="B31" i="15" s="1"/>
  <c r="A29" i="15"/>
  <c r="F30" i="15"/>
  <c r="D30" i="15" l="1"/>
  <c r="C30" i="15"/>
  <c r="A30" i="15"/>
  <c r="E31" i="15"/>
  <c r="B32" i="15" s="1"/>
  <c r="D7" i="1"/>
  <c r="D8" i="1"/>
  <c r="C11" i="1"/>
  <c r="F31" i="15"/>
  <c r="C31" i="15" l="1"/>
  <c r="D31" i="15"/>
  <c r="A31" i="15"/>
  <c r="E32" i="15"/>
  <c r="B33" i="15" s="1"/>
  <c r="D6" i="1"/>
  <c r="D9" i="1"/>
  <c r="D11" i="1" s="1"/>
  <c r="F32" i="15"/>
  <c r="C32" i="15" l="1"/>
  <c r="D32" i="15"/>
  <c r="E33" i="15"/>
  <c r="B34" i="15" s="1"/>
  <c r="A32" i="15"/>
  <c r="F33" i="15"/>
  <c r="C33" i="15" l="1"/>
  <c r="D33" i="15"/>
  <c r="A33" i="15"/>
  <c r="E34" i="15"/>
  <c r="B35" i="15" s="1"/>
  <c r="F34" i="15"/>
  <c r="D34" i="15" l="1"/>
  <c r="C34" i="15"/>
  <c r="E35" i="15"/>
  <c r="B36" i="15" s="1"/>
  <c r="A34" i="15"/>
  <c r="F35" i="15"/>
  <c r="C35" i="15" l="1"/>
  <c r="D35" i="15"/>
  <c r="B37" i="15"/>
  <c r="A35" i="15"/>
  <c r="E36" i="15"/>
  <c r="F36" i="15"/>
  <c r="C36" i="15" l="1"/>
  <c r="D36" i="15"/>
  <c r="A36" i="15"/>
  <c r="B38" i="15"/>
  <c r="E37" i="15"/>
  <c r="F37" i="15"/>
  <c r="C37" i="15" l="1"/>
  <c r="D37" i="15"/>
  <c r="A37" i="15"/>
  <c r="E38" i="15"/>
  <c r="B39" i="15" s="1"/>
  <c r="F38" i="15"/>
  <c r="D38" i="15" l="1"/>
  <c r="C38" i="15"/>
  <c r="E39" i="15"/>
  <c r="B40" i="15" s="1"/>
  <c r="A38" i="15"/>
  <c r="F39" i="15"/>
  <c r="C39" i="15" l="1"/>
  <c r="D39" i="15"/>
  <c r="A39" i="15"/>
  <c r="E40" i="15"/>
  <c r="B41" i="15" s="1"/>
  <c r="F40" i="15"/>
  <c r="C40" i="15" l="1"/>
  <c r="D40" i="15"/>
  <c r="E41" i="15"/>
  <c r="B42" i="15" s="1"/>
  <c r="A40" i="15"/>
  <c r="F41" i="15"/>
  <c r="C41" i="15" l="1"/>
  <c r="D41" i="15"/>
  <c r="A41" i="15"/>
  <c r="E42" i="15"/>
  <c r="B43" i="15" s="1"/>
  <c r="F42" i="15"/>
  <c r="C42" i="15" l="1"/>
  <c r="D42" i="15"/>
  <c r="B44" i="15"/>
  <c r="E43" i="15"/>
  <c r="A42" i="15"/>
  <c r="F43" i="15"/>
  <c r="C43" i="15" l="1"/>
  <c r="D43" i="15"/>
  <c r="E44" i="15"/>
  <c r="B45" i="15"/>
  <c r="A43" i="15"/>
  <c r="F44" i="15"/>
  <c r="C44" i="15" l="1"/>
  <c r="D44" i="15"/>
  <c r="E45" i="15"/>
  <c r="B46" i="15"/>
  <c r="A44" i="15"/>
  <c r="F45" i="15"/>
  <c r="D45" i="15" l="1"/>
  <c r="C45" i="15"/>
  <c r="E46" i="15"/>
  <c r="A45" i="15"/>
  <c r="B47" i="15"/>
  <c r="F46" i="15"/>
  <c r="D46" i="15" l="1"/>
  <c r="C46" i="15"/>
  <c r="A46" i="15"/>
  <c r="E47" i="15"/>
  <c r="B48" i="15" s="1"/>
  <c r="F47" i="15"/>
  <c r="C47" i="15" l="1"/>
  <c r="D47" i="15"/>
  <c r="A47" i="15"/>
  <c r="E48" i="15"/>
  <c r="B49" i="15" s="1"/>
  <c r="F48" i="15"/>
  <c r="C48" i="15" l="1"/>
  <c r="D48" i="15"/>
  <c r="E49" i="15"/>
  <c r="A48" i="15"/>
  <c r="B50" i="15"/>
  <c r="F49" i="15"/>
  <c r="D49" i="15" l="1"/>
  <c r="C49" i="15"/>
  <c r="A49" i="15"/>
  <c r="E50" i="15"/>
  <c r="B51" i="15" s="1"/>
  <c r="F50" i="15"/>
  <c r="D50" i="15" l="1"/>
  <c r="C50" i="15"/>
  <c r="A50" i="15"/>
  <c r="E51" i="15"/>
  <c r="B52" i="15" s="1"/>
  <c r="F51" i="15"/>
  <c r="C51" i="15" l="1"/>
  <c r="D51" i="15"/>
  <c r="E52" i="15"/>
  <c r="B53" i="15" s="1"/>
  <c r="A51" i="15"/>
  <c r="F52" i="15"/>
  <c r="C52" i="15" l="1"/>
  <c r="D52" i="15"/>
  <c r="E53" i="15"/>
  <c r="B54" i="15" s="1"/>
  <c r="A52" i="15"/>
  <c r="F53" i="15"/>
  <c r="C53" i="15" l="1"/>
  <c r="D53" i="15"/>
  <c r="E54" i="15"/>
  <c r="B55" i="15" s="1"/>
  <c r="A53" i="15"/>
  <c r="F54" i="15"/>
  <c r="C54" i="15" l="1"/>
  <c r="D54" i="15"/>
  <c r="E55" i="15"/>
  <c r="B56" i="15"/>
  <c r="A54" i="15"/>
  <c r="F55" i="15"/>
  <c r="C55" i="15" l="1"/>
  <c r="D55" i="15"/>
  <c r="A55" i="15"/>
  <c r="E56" i="15"/>
  <c r="B57" i="15" s="1"/>
  <c r="F56" i="15"/>
  <c r="C56" i="15" l="1"/>
  <c r="D56" i="15"/>
  <c r="E57" i="15"/>
  <c r="B58" i="15" s="1"/>
  <c r="A56" i="15"/>
  <c r="F57" i="15"/>
  <c r="C57" i="15" l="1"/>
  <c r="D57" i="15"/>
  <c r="A57" i="15"/>
  <c r="B59" i="15"/>
  <c r="E58" i="15"/>
  <c r="F58" i="15"/>
  <c r="D58" i="15" l="1"/>
  <c r="C58" i="15"/>
  <c r="A58" i="15"/>
  <c r="B60" i="15"/>
  <c r="E59" i="15"/>
  <c r="F59" i="15"/>
  <c r="D59" i="15" l="1"/>
  <c r="C59" i="15"/>
  <c r="A59" i="15"/>
  <c r="E60" i="15"/>
  <c r="B61" i="15"/>
  <c r="F60" i="15"/>
  <c r="C60" i="15" l="1"/>
  <c r="D60" i="15"/>
  <c r="A60" i="15"/>
  <c r="B62" i="15"/>
  <c r="E61" i="15"/>
  <c r="F61" i="15"/>
  <c r="D61" i="15" l="1"/>
  <c r="C61" i="15"/>
  <c r="E62" i="15"/>
  <c r="B63" i="15" s="1"/>
  <c r="A61" i="15"/>
  <c r="F62" i="15"/>
  <c r="D62" i="15" l="1"/>
  <c r="C62" i="15"/>
  <c r="E63" i="15"/>
  <c r="B64" i="15" s="1"/>
  <c r="A62" i="15"/>
  <c r="F63" i="15"/>
  <c r="D63" i="15" l="1"/>
  <c r="C63" i="15"/>
  <c r="E64" i="15"/>
  <c r="A63" i="15"/>
  <c r="B65" i="15"/>
  <c r="F64" i="15"/>
  <c r="D64" i="15" l="1"/>
  <c r="C64" i="15"/>
  <c r="A64" i="15"/>
  <c r="B66" i="15"/>
  <c r="E65" i="15"/>
  <c r="F65" i="15"/>
  <c r="D65" i="15" l="1"/>
  <c r="C65" i="15"/>
  <c r="B67" i="15"/>
  <c r="A65" i="15"/>
  <c r="E66" i="15"/>
  <c r="F66" i="15"/>
  <c r="C66" i="15" l="1"/>
  <c r="D66" i="15"/>
  <c r="A66" i="15"/>
  <c r="E67" i="15"/>
  <c r="B68" i="15" s="1"/>
  <c r="F67" i="15"/>
  <c r="C67" i="15" l="1"/>
  <c r="D67" i="15"/>
  <c r="B69" i="15"/>
  <c r="E68" i="15"/>
  <c r="A67" i="15"/>
  <c r="F68" i="15"/>
  <c r="C68" i="15" l="1"/>
  <c r="D68" i="15"/>
  <c r="E69" i="15"/>
  <c r="A68" i="15"/>
  <c r="B70" i="15"/>
  <c r="E5" i="1"/>
  <c r="L19" i="4"/>
  <c r="L20" i="4"/>
  <c r="N19" i="4"/>
  <c r="N20" i="4" s="1"/>
  <c r="L19" i="3"/>
  <c r="L46" i="3" s="1"/>
  <c r="O19" i="3" s="1"/>
  <c r="O20" i="3" s="1"/>
  <c r="O21" i="3" s="1"/>
  <c r="N19" i="3"/>
  <c r="N20" i="3" s="1"/>
  <c r="L19" i="7"/>
  <c r="L20" i="7"/>
  <c r="N19" i="7"/>
  <c r="L19" i="5"/>
  <c r="L20" i="5"/>
  <c r="N19" i="5"/>
  <c r="L19" i="6"/>
  <c r="L20" i="6"/>
  <c r="N19" i="6"/>
  <c r="N20" i="6" s="1"/>
  <c r="L19" i="8"/>
  <c r="L20" i="8"/>
  <c r="N19" i="8"/>
  <c r="N20" i="8" s="1"/>
  <c r="L19" i="9"/>
  <c r="L20" i="9"/>
  <c r="N19" i="9"/>
  <c r="N20" i="9" s="1"/>
  <c r="L19" i="2"/>
  <c r="L20" i="2"/>
  <c r="N19" i="2"/>
  <c r="N20" i="2" s="1"/>
  <c r="L19" i="10"/>
  <c r="L46" i="10" s="1"/>
  <c r="O19" i="10" s="1"/>
  <c r="O20" i="10" s="1"/>
  <c r="O21" i="10" s="1"/>
  <c r="N19" i="10"/>
  <c r="N20" i="10" s="1"/>
  <c r="L19" i="13"/>
  <c r="L20" i="13"/>
  <c r="N19" i="13"/>
  <c r="N20" i="13" s="1"/>
  <c r="L19" i="11"/>
  <c r="L20" i="11"/>
  <c r="N19" i="11"/>
  <c r="N20" i="11" s="1"/>
  <c r="L19" i="12"/>
  <c r="L20" i="12"/>
  <c r="N19" i="12"/>
  <c r="N20" i="12" s="1"/>
  <c r="N20" i="5"/>
  <c r="N20" i="7"/>
  <c r="E68" i="1"/>
  <c r="E58" i="1"/>
  <c r="E23" i="1"/>
  <c r="E54" i="1"/>
  <c r="E42" i="1"/>
  <c r="E46" i="1"/>
  <c r="E64" i="1"/>
  <c r="F69" i="15"/>
  <c r="E31" i="1"/>
  <c r="E70" i="1"/>
  <c r="E24" i="1"/>
  <c r="E26" i="1"/>
  <c r="E45" i="1"/>
  <c r="E30" i="1"/>
  <c r="E21" i="1"/>
  <c r="E43" i="1"/>
  <c r="E10" i="1"/>
  <c r="E51" i="1"/>
  <c r="E19" i="1"/>
  <c r="E59" i="1"/>
  <c r="E25" i="1"/>
  <c r="E48" i="1"/>
  <c r="E50" i="1"/>
  <c r="E52" i="1"/>
  <c r="E65" i="1"/>
  <c r="E78" i="1"/>
  <c r="E33" i="1"/>
  <c r="E56" i="1"/>
  <c r="E57" i="1"/>
  <c r="E77" i="1"/>
  <c r="E69" i="1"/>
  <c r="E20" i="1"/>
  <c r="E36" i="1"/>
  <c r="E47" i="1"/>
  <c r="E74" i="1"/>
  <c r="E53" i="1"/>
  <c r="E67" i="1"/>
  <c r="E73" i="1"/>
  <c r="E22" i="1"/>
  <c r="E40" i="1"/>
  <c r="E75" i="1"/>
  <c r="E37" i="1"/>
  <c r="E49" i="1"/>
  <c r="E35" i="1"/>
  <c r="E27" i="1"/>
  <c r="E66" i="1"/>
  <c r="E15" i="1" l="1"/>
  <c r="D69" i="15"/>
  <c r="C69" i="15"/>
  <c r="E70" i="15"/>
  <c r="B71" i="15"/>
  <c r="A69" i="15"/>
  <c r="F5" i="1"/>
  <c r="E63" i="1"/>
  <c r="E17" i="1"/>
  <c r="F4" i="1"/>
  <c r="L46" i="7"/>
  <c r="O19" i="7" s="1"/>
  <c r="O20" i="7" s="1"/>
  <c r="O21" i="7" s="1"/>
  <c r="L46" i="12"/>
  <c r="O19" i="12" s="1"/>
  <c r="O20" i="12" s="1"/>
  <c r="O21" i="12" s="1"/>
  <c r="L46" i="8"/>
  <c r="O19" i="8" s="1"/>
  <c r="O20" i="8" s="1"/>
  <c r="O21" i="8" s="1"/>
  <c r="L46" i="13"/>
  <c r="O19" i="13" s="1"/>
  <c r="O20" i="13" s="1"/>
  <c r="O21" i="13" s="1"/>
  <c r="L46" i="2"/>
  <c r="O19" i="2" s="1"/>
  <c r="O20" i="2" s="1"/>
  <c r="O21" i="2" s="1"/>
  <c r="L46" i="5"/>
  <c r="O19" i="5" s="1"/>
  <c r="O20" i="5" s="1"/>
  <c r="O21" i="5" s="1"/>
  <c r="L46" i="4"/>
  <c r="O19" i="4" s="1"/>
  <c r="O20" i="4" s="1"/>
  <c r="O21" i="4" s="1"/>
  <c r="L46" i="6"/>
  <c r="O19" i="6" s="1"/>
  <c r="O20" i="6" s="1"/>
  <c r="O21" i="6" s="1"/>
  <c r="L46" i="11"/>
  <c r="O19" i="11" s="1"/>
  <c r="O20" i="11" s="1"/>
  <c r="O21" i="11" s="1"/>
  <c r="L46" i="9"/>
  <c r="O19" i="9" s="1"/>
  <c r="O20" i="9" s="1"/>
  <c r="O21" i="9" s="1"/>
  <c r="E72" i="1"/>
  <c r="E55" i="1"/>
  <c r="E71" i="1"/>
  <c r="E41" i="1"/>
  <c r="F69" i="1"/>
  <c r="F25" i="1"/>
  <c r="F75" i="1"/>
  <c r="F78" i="1"/>
  <c r="F68" i="1"/>
  <c r="F18" i="1"/>
  <c r="F70" i="1"/>
  <c r="F39" i="1"/>
  <c r="F77" i="1"/>
  <c r="F28" i="1"/>
  <c r="F72" i="1"/>
  <c r="F55" i="1"/>
  <c r="F60" i="1"/>
  <c r="F71" i="1"/>
  <c r="F45" i="1"/>
  <c r="F47" i="1"/>
  <c r="F51" i="1"/>
  <c r="F59" i="1"/>
  <c r="F37" i="1"/>
  <c r="F64" i="1"/>
  <c r="F20" i="1"/>
  <c r="E39" i="1"/>
  <c r="E76" i="1"/>
  <c r="F34" i="1"/>
  <c r="F29" i="1"/>
  <c r="F22" i="1"/>
  <c r="E32" i="1"/>
  <c r="F31" i="1"/>
  <c r="F76" i="1"/>
  <c r="F41" i="1"/>
  <c r="F46" i="1"/>
  <c r="F73" i="1"/>
  <c r="F74" i="1"/>
  <c r="F10" i="1"/>
  <c r="F24" i="1"/>
  <c r="F66" i="1"/>
  <c r="F43" i="1"/>
  <c r="F33" i="1"/>
  <c r="F50" i="1"/>
  <c r="F38" i="1"/>
  <c r="E60" i="1"/>
  <c r="E29" i="1"/>
  <c r="E38" i="1"/>
  <c r="E44" i="1"/>
  <c r="F58" i="1"/>
  <c r="F54" i="1"/>
  <c r="F48" i="1"/>
  <c r="F32" i="1"/>
  <c r="F42" i="1"/>
  <c r="F53" i="1"/>
  <c r="F56" i="1"/>
  <c r="F27" i="1"/>
  <c r="F67" i="1"/>
  <c r="E28" i="1"/>
  <c r="F36" i="1"/>
  <c r="F52" i="1"/>
  <c r="F23" i="1"/>
  <c r="F65" i="1"/>
  <c r="F44" i="1"/>
  <c r="F57" i="1"/>
  <c r="F19" i="1"/>
  <c r="F40" i="1"/>
  <c r="F49" i="1"/>
  <c r="F35" i="1"/>
  <c r="F26" i="1"/>
  <c r="F21" i="1"/>
  <c r="E18" i="1"/>
  <c r="E34" i="1"/>
  <c r="F30" i="1"/>
  <c r="F70" i="15"/>
  <c r="E61" i="1" l="1"/>
  <c r="E8" i="1" s="1"/>
  <c r="E6" i="1" s="1"/>
  <c r="E79" i="1"/>
  <c r="E7" i="1" s="1"/>
  <c r="G4" i="1"/>
  <c r="F63" i="1"/>
  <c r="G5" i="1"/>
  <c r="G63" i="1" s="1"/>
  <c r="F15" i="1"/>
  <c r="G15" i="1"/>
  <c r="C70" i="15"/>
  <c r="D70" i="15"/>
  <c r="A70" i="15"/>
  <c r="E71" i="15"/>
  <c r="B72" i="15" s="1"/>
  <c r="F61" i="1"/>
  <c r="F8" i="1" s="1"/>
  <c r="F79" i="1"/>
  <c r="F7" i="1" s="1"/>
  <c r="F17" i="1"/>
  <c r="G43" i="1"/>
  <c r="G59" i="1"/>
  <c r="G24" i="1"/>
  <c r="G70" i="1"/>
  <c r="G30" i="1"/>
  <c r="G64" i="1"/>
  <c r="G45" i="1"/>
  <c r="G75" i="1"/>
  <c r="G54" i="1"/>
  <c r="G48" i="1"/>
  <c r="G53" i="1"/>
  <c r="G76" i="1"/>
  <c r="G47" i="1"/>
  <c r="G57" i="1"/>
  <c r="G33" i="1"/>
  <c r="G65" i="1"/>
  <c r="G71" i="1"/>
  <c r="G38" i="1"/>
  <c r="G35" i="1"/>
  <c r="G44" i="1"/>
  <c r="G27" i="1"/>
  <c r="G28" i="1"/>
  <c r="G40" i="1"/>
  <c r="G32" i="1"/>
  <c r="G31" i="1"/>
  <c r="G34" i="1"/>
  <c r="G77" i="1"/>
  <c r="G23" i="1"/>
  <c r="G25" i="1"/>
  <c r="G58" i="1"/>
  <c r="G67" i="1"/>
  <c r="G68" i="1"/>
  <c r="G46" i="1"/>
  <c r="G39" i="1"/>
  <c r="G78" i="1"/>
  <c r="G19" i="1"/>
  <c r="G60" i="1"/>
  <c r="G36" i="1"/>
  <c r="G56" i="1"/>
  <c r="G41" i="1"/>
  <c r="G20" i="1"/>
  <c r="G73" i="1"/>
  <c r="G18" i="1"/>
  <c r="F71" i="15"/>
  <c r="G37" i="1"/>
  <c r="G22" i="1"/>
  <c r="G49" i="1"/>
  <c r="G52" i="1"/>
  <c r="G51" i="1"/>
  <c r="G50" i="1"/>
  <c r="G69" i="1"/>
  <c r="G21" i="1"/>
  <c r="G74" i="1"/>
  <c r="G10" i="1"/>
  <c r="G55" i="1"/>
  <c r="G42" i="1"/>
  <c r="G72" i="1"/>
  <c r="G66" i="1"/>
  <c r="G26" i="1"/>
  <c r="G29" i="1"/>
  <c r="E9" i="1" l="1"/>
  <c r="E11" i="1" s="1"/>
  <c r="G61" i="1"/>
  <c r="G8" i="1" s="1"/>
  <c r="G79" i="1"/>
  <c r="G7" i="1" s="1"/>
  <c r="H4" i="1"/>
  <c r="G17" i="1"/>
  <c r="H5" i="1"/>
  <c r="H63" i="1" s="1"/>
  <c r="H15" i="1"/>
  <c r="F9" i="1"/>
  <c r="F11" i="1" s="1"/>
  <c r="D71" i="15"/>
  <c r="C71" i="15"/>
  <c r="A71" i="15"/>
  <c r="E72" i="15"/>
  <c r="B73" i="15" s="1"/>
  <c r="F6" i="1"/>
  <c r="H31" i="1"/>
  <c r="H20" i="1"/>
  <c r="H26" i="1"/>
  <c r="H75" i="1"/>
  <c r="H30" i="1"/>
  <c r="H76" i="1"/>
  <c r="H57" i="1"/>
  <c r="H45" i="1"/>
  <c r="H24" i="1"/>
  <c r="H47" i="1"/>
  <c r="H19" i="1"/>
  <c r="H64" i="1"/>
  <c r="H41" i="1"/>
  <c r="H32" i="1"/>
  <c r="H39" i="1"/>
  <c r="H36" i="1"/>
  <c r="H77" i="1"/>
  <c r="F72" i="15"/>
  <c r="H43" i="1"/>
  <c r="H42" i="1"/>
  <c r="H29" i="1"/>
  <c r="H55" i="1"/>
  <c r="H53" i="1"/>
  <c r="H67" i="1"/>
  <c r="H37" i="1"/>
  <c r="H44" i="1"/>
  <c r="H60" i="1"/>
  <c r="H38" i="1"/>
  <c r="H69" i="1"/>
  <c r="H33" i="1"/>
  <c r="H52" i="1"/>
  <c r="H54" i="1"/>
  <c r="H78" i="1"/>
  <c r="H71" i="1"/>
  <c r="H59" i="1"/>
  <c r="H56" i="1"/>
  <c r="H50" i="1"/>
  <c r="H68" i="1"/>
  <c r="H40" i="1"/>
  <c r="H72" i="1"/>
  <c r="H27" i="1"/>
  <c r="H51" i="1"/>
  <c r="H66" i="1"/>
  <c r="H70" i="1"/>
  <c r="H22" i="1"/>
  <c r="H35" i="1"/>
  <c r="H21" i="1"/>
  <c r="H48" i="1"/>
  <c r="H10" i="1"/>
  <c r="H28" i="1"/>
  <c r="H18" i="1"/>
  <c r="H58" i="1"/>
  <c r="H46" i="1"/>
  <c r="H49" i="1"/>
  <c r="H74" i="1"/>
  <c r="H65" i="1"/>
  <c r="H25" i="1"/>
  <c r="H73" i="1"/>
  <c r="H34" i="1"/>
  <c r="H23" i="1"/>
  <c r="I5" i="1" l="1"/>
  <c r="J5" i="1" s="1"/>
  <c r="I4" i="1"/>
  <c r="G6" i="1"/>
  <c r="H79" i="1"/>
  <c r="H7" i="1" s="1"/>
  <c r="H61" i="1"/>
  <c r="H8" i="1" s="1"/>
  <c r="G9" i="1"/>
  <c r="G11" i="1" s="1"/>
  <c r="H17" i="1"/>
  <c r="I15" i="1"/>
  <c r="C72" i="15"/>
  <c r="D72" i="15"/>
  <c r="B74" i="15"/>
  <c r="A72" i="15"/>
  <c r="E73" i="15"/>
  <c r="J31" i="1"/>
  <c r="I44" i="1"/>
  <c r="J78" i="1"/>
  <c r="J25" i="1"/>
  <c r="I23" i="1"/>
  <c r="J27" i="1"/>
  <c r="J46" i="1"/>
  <c r="J41" i="1"/>
  <c r="I38" i="1"/>
  <c r="J19" i="1"/>
  <c r="I77" i="1"/>
  <c r="F73" i="15"/>
  <c r="J67" i="1"/>
  <c r="I42" i="1"/>
  <c r="I33" i="1"/>
  <c r="J68" i="1"/>
  <c r="I22" i="1"/>
  <c r="J30" i="1"/>
  <c r="I59" i="1"/>
  <c r="J53" i="1"/>
  <c r="J45" i="1"/>
  <c r="J48" i="1"/>
  <c r="J55" i="1"/>
  <c r="I54" i="1"/>
  <c r="J40" i="1"/>
  <c r="J65" i="1"/>
  <c r="J22" i="1"/>
  <c r="I70" i="1"/>
  <c r="I39" i="1"/>
  <c r="I36" i="1"/>
  <c r="J10" i="1"/>
  <c r="I46" i="1"/>
  <c r="J4" i="1" l="1"/>
  <c r="K4" i="1" s="1"/>
  <c r="I17" i="1"/>
  <c r="I63" i="1"/>
  <c r="H6" i="1"/>
  <c r="H9" i="1"/>
  <c r="H11" i="1" s="1"/>
  <c r="J15" i="1"/>
  <c r="C73" i="15"/>
  <c r="D73" i="15"/>
  <c r="E74" i="15"/>
  <c r="B75" i="15"/>
  <c r="A73" i="15"/>
  <c r="J63" i="1"/>
  <c r="K5" i="1"/>
  <c r="J17" i="1"/>
  <c r="K15" i="1" l="1"/>
  <c r="D74" i="15"/>
  <c r="C74" i="15"/>
  <c r="E75" i="15"/>
  <c r="B76" i="15" s="1"/>
  <c r="A74" i="15"/>
  <c r="L4" i="1"/>
  <c r="K17" i="1"/>
  <c r="L5" i="1"/>
  <c r="K63" i="1"/>
  <c r="I51" i="1"/>
  <c r="J75" i="1"/>
  <c r="K78" i="1"/>
  <c r="J34" i="1"/>
  <c r="J50" i="1"/>
  <c r="I30" i="1"/>
  <c r="I25" i="1"/>
  <c r="J57" i="1"/>
  <c r="J28" i="1"/>
  <c r="K21" i="1"/>
  <c r="I50" i="1"/>
  <c r="I34" i="1"/>
  <c r="K66" i="1"/>
  <c r="I18" i="1"/>
  <c r="K24" i="1"/>
  <c r="I76" i="1"/>
  <c r="J38" i="1"/>
  <c r="J51" i="1"/>
  <c r="J32" i="1"/>
  <c r="I58" i="1"/>
  <c r="I24" i="1"/>
  <c r="K20" i="1"/>
  <c r="J58" i="1"/>
  <c r="I19" i="1"/>
  <c r="I67" i="1"/>
  <c r="I32" i="1"/>
  <c r="K53" i="1"/>
  <c r="I66" i="1"/>
  <c r="K39" i="1"/>
  <c r="I20" i="1"/>
  <c r="J20" i="1"/>
  <c r="K31" i="1"/>
  <c r="J43" i="1"/>
  <c r="I64" i="1"/>
  <c r="K28" i="1"/>
  <c r="K40" i="1"/>
  <c r="K58" i="1"/>
  <c r="J44" i="1"/>
  <c r="K56" i="1"/>
  <c r="J52" i="1"/>
  <c r="K47" i="1"/>
  <c r="J73" i="1"/>
  <c r="K50" i="1"/>
  <c r="J54" i="1"/>
  <c r="K43" i="1"/>
  <c r="K64" i="1"/>
  <c r="J29" i="1"/>
  <c r="K60" i="1"/>
  <c r="K57" i="1"/>
  <c r="K45" i="1"/>
  <c r="L31" i="1"/>
  <c r="L10" i="1"/>
  <c r="L36" i="1"/>
  <c r="I27" i="1"/>
  <c r="J47" i="1"/>
  <c r="J21" i="1"/>
  <c r="K35" i="1"/>
  <c r="I48" i="1"/>
  <c r="J59" i="1"/>
  <c r="K18" i="1"/>
  <c r="I45" i="1"/>
  <c r="I71" i="1"/>
  <c r="K59" i="1"/>
  <c r="I29" i="1"/>
  <c r="K49" i="1"/>
  <c r="I53" i="1"/>
  <c r="K46" i="1"/>
  <c r="I78" i="1"/>
  <c r="I65" i="1"/>
  <c r="K73" i="1"/>
  <c r="K70" i="1"/>
  <c r="J42" i="1"/>
  <c r="J56" i="1"/>
  <c r="K33" i="1"/>
  <c r="J76" i="1"/>
  <c r="I52" i="1"/>
  <c r="I60" i="1"/>
  <c r="J33" i="1"/>
  <c r="J71" i="1"/>
  <c r="J24" i="1"/>
  <c r="K68" i="1"/>
  <c r="K42" i="1"/>
  <c r="I47" i="1"/>
  <c r="K52" i="1"/>
  <c r="I37" i="1"/>
  <c r="K55" i="1"/>
  <c r="F74" i="15"/>
  <c r="K25" i="1"/>
  <c r="I74" i="1"/>
  <c r="I21" i="1"/>
  <c r="K41" i="1"/>
  <c r="K10" i="1"/>
  <c r="I49" i="1"/>
  <c r="I31" i="1"/>
  <c r="J36" i="1"/>
  <c r="K27" i="1"/>
  <c r="J69" i="1"/>
  <c r="I10" i="1"/>
  <c r="K30" i="1"/>
  <c r="K36" i="1"/>
  <c r="I69" i="1"/>
  <c r="I73" i="1"/>
  <c r="K48" i="1"/>
  <c r="I75" i="1"/>
  <c r="K37" i="1"/>
  <c r="I55" i="1"/>
  <c r="I57" i="1"/>
  <c r="L44" i="1"/>
  <c r="L27" i="1"/>
  <c r="K71" i="1"/>
  <c r="L53" i="1"/>
  <c r="I40" i="1"/>
  <c r="J64" i="1"/>
  <c r="I26" i="1"/>
  <c r="K77" i="1"/>
  <c r="K29" i="1"/>
  <c r="K75" i="1"/>
  <c r="J26" i="1"/>
  <c r="I35" i="1"/>
  <c r="J72" i="1"/>
  <c r="K74" i="1"/>
  <c r="J35" i="1"/>
  <c r="K54" i="1"/>
  <c r="J23" i="1"/>
  <c r="K26" i="1"/>
  <c r="J39" i="1"/>
  <c r="K72" i="1"/>
  <c r="K19" i="1"/>
  <c r="J74" i="1"/>
  <c r="I28" i="1"/>
  <c r="I68" i="1"/>
  <c r="K32" i="1"/>
  <c r="I41" i="1"/>
  <c r="J66" i="1"/>
  <c r="K51" i="1"/>
  <c r="J49" i="1"/>
  <c r="J70" i="1"/>
  <c r="K23" i="1"/>
  <c r="I56" i="1"/>
  <c r="K69" i="1"/>
  <c r="J37" i="1"/>
  <c r="K65" i="1"/>
  <c r="J60" i="1"/>
  <c r="K44" i="1"/>
  <c r="K76" i="1"/>
  <c r="K34" i="1"/>
  <c r="J77" i="1"/>
  <c r="K67" i="1"/>
  <c r="I72" i="1"/>
  <c r="I43" i="1"/>
  <c r="J18" i="1"/>
  <c r="K38" i="1"/>
  <c r="L46" i="1"/>
  <c r="L73" i="1"/>
  <c r="K22" i="1"/>
  <c r="L78" i="1"/>
  <c r="I79" i="1" l="1"/>
  <c r="I7" i="1" s="1"/>
  <c r="J61" i="1"/>
  <c r="J8" i="1" s="1"/>
  <c r="I61" i="1"/>
  <c r="I8" i="1" s="1"/>
  <c r="J79" i="1"/>
  <c r="J7" i="1" s="1"/>
  <c r="K61" i="1"/>
  <c r="K8" i="1" s="1"/>
  <c r="K79" i="1"/>
  <c r="K7" i="1" s="1"/>
  <c r="L15" i="1"/>
  <c r="D75" i="15"/>
  <c r="C75" i="15"/>
  <c r="A75" i="15"/>
  <c r="B77" i="15"/>
  <c r="E76" i="15"/>
  <c r="L63" i="1"/>
  <c r="M4" i="1"/>
  <c r="M5" i="1"/>
  <c r="L17" i="1"/>
  <c r="L68" i="1"/>
  <c r="L66" i="1"/>
  <c r="L77" i="1"/>
  <c r="L37" i="1"/>
  <c r="L34" i="1"/>
  <c r="L71" i="1"/>
  <c r="L74" i="1"/>
  <c r="L32" i="1"/>
  <c r="M60" i="1"/>
  <c r="L67" i="1"/>
  <c r="M29" i="1"/>
  <c r="M37" i="1"/>
  <c r="M45" i="1"/>
  <c r="L50" i="1"/>
  <c r="L28" i="1"/>
  <c r="M33" i="1"/>
  <c r="M46" i="1"/>
  <c r="L58" i="1"/>
  <c r="M66" i="1"/>
  <c r="L48" i="1"/>
  <c r="L60" i="1"/>
  <c r="L39" i="1"/>
  <c r="L52" i="1"/>
  <c r="L70" i="1"/>
  <c r="L30" i="1"/>
  <c r="L49" i="1"/>
  <c r="L22" i="1"/>
  <c r="L26" i="1"/>
  <c r="L45" i="1"/>
  <c r="L19" i="1"/>
  <c r="L57" i="1"/>
  <c r="M71" i="1"/>
  <c r="M19" i="1"/>
  <c r="L64" i="1"/>
  <c r="L47" i="1"/>
  <c r="M28" i="1"/>
  <c r="M26" i="1"/>
  <c r="L69" i="1"/>
  <c r="L33" i="1"/>
  <c r="L42" i="1"/>
  <c r="L29" i="1"/>
  <c r="M74" i="1"/>
  <c r="L21" i="1"/>
  <c r="M54" i="1"/>
  <c r="M18" i="1"/>
  <c r="M69" i="1"/>
  <c r="M67" i="1"/>
  <c r="M39" i="1"/>
  <c r="M65" i="1"/>
  <c r="L23" i="1"/>
  <c r="L51" i="1"/>
  <c r="L75" i="1"/>
  <c r="L55" i="1"/>
  <c r="L25" i="1"/>
  <c r="L40" i="1"/>
  <c r="L59" i="1"/>
  <c r="L76" i="1"/>
  <c r="L72" i="1"/>
  <c r="L56" i="1"/>
  <c r="L65" i="1"/>
  <c r="F75" i="15"/>
  <c r="L35" i="1"/>
  <c r="L20" i="1"/>
  <c r="L38" i="1"/>
  <c r="L24" i="1"/>
  <c r="M58" i="1"/>
  <c r="L54" i="1"/>
  <c r="L43" i="1"/>
  <c r="L18" i="1"/>
  <c r="L41" i="1"/>
  <c r="M64" i="1"/>
  <c r="M25" i="1"/>
  <c r="J9" i="1" l="1"/>
  <c r="J11" i="1" s="1"/>
  <c r="K9" i="1"/>
  <c r="K11" i="1" s="1"/>
  <c r="J6" i="1"/>
  <c r="K6" i="1"/>
  <c r="I6" i="1"/>
  <c r="I9" i="1"/>
  <c r="I11" i="1" s="1"/>
  <c r="L79" i="1"/>
  <c r="L7" i="1" s="1"/>
  <c r="L61" i="1"/>
  <c r="L8" i="1" s="1"/>
  <c r="L9" i="1" s="1"/>
  <c r="L11" i="1" s="1"/>
  <c r="M15" i="1"/>
  <c r="C76" i="15"/>
  <c r="D76" i="15"/>
  <c r="A76" i="15"/>
  <c r="E77" i="15"/>
  <c r="B78" i="15"/>
  <c r="M63" i="1"/>
  <c r="M17" i="1"/>
  <c r="N4" i="1"/>
  <c r="N5" i="1"/>
  <c r="M35" i="1"/>
  <c r="M42" i="1"/>
  <c r="M31" i="1"/>
  <c r="M52" i="1"/>
  <c r="M56" i="1"/>
  <c r="M55" i="1"/>
  <c r="M21" i="1"/>
  <c r="M72" i="1"/>
  <c r="M32" i="1"/>
  <c r="M36" i="1"/>
  <c r="M50" i="1"/>
  <c r="N39" i="1"/>
  <c r="M78" i="1"/>
  <c r="N45" i="1"/>
  <c r="N34" i="1"/>
  <c r="M53" i="1"/>
  <c r="N35" i="1"/>
  <c r="M57" i="1"/>
  <c r="M76" i="1"/>
  <c r="M40" i="1"/>
  <c r="M59" i="1"/>
  <c r="N38" i="1"/>
  <c r="M24" i="1"/>
  <c r="N67" i="1"/>
  <c r="N47" i="1"/>
  <c r="N57" i="1"/>
  <c r="N43" i="1"/>
  <c r="N37" i="1"/>
  <c r="M44" i="1"/>
  <c r="M68" i="1"/>
  <c r="N51" i="1"/>
  <c r="N23" i="1"/>
  <c r="M20" i="1"/>
  <c r="N36" i="1"/>
  <c r="M49" i="1"/>
  <c r="M75" i="1"/>
  <c r="M47" i="1"/>
  <c r="M30" i="1"/>
  <c r="M51" i="1"/>
  <c r="M22" i="1"/>
  <c r="M34" i="1"/>
  <c r="M27" i="1"/>
  <c r="M38" i="1"/>
  <c r="M48" i="1"/>
  <c r="N77" i="1"/>
  <c r="N60" i="1"/>
  <c r="N40" i="1"/>
  <c r="N50" i="1"/>
  <c r="N31" i="1"/>
  <c r="M43" i="1"/>
  <c r="N69" i="1"/>
  <c r="M77" i="1"/>
  <c r="N64" i="1"/>
  <c r="M10" i="1"/>
  <c r="M23" i="1"/>
  <c r="N33" i="1"/>
  <c r="N75" i="1"/>
  <c r="M70" i="1"/>
  <c r="F76" i="15"/>
  <c r="N76" i="1"/>
  <c r="M73" i="1"/>
  <c r="N65" i="1"/>
  <c r="M41" i="1"/>
  <c r="N70" i="1"/>
  <c r="N29" i="1"/>
  <c r="N32" i="1"/>
  <c r="L6" i="1" l="1"/>
  <c r="M61" i="1"/>
  <c r="M8" i="1" s="1"/>
  <c r="M79" i="1"/>
  <c r="M7" i="1" s="1"/>
  <c r="N15" i="1"/>
  <c r="C77" i="15"/>
  <c r="D77" i="15"/>
  <c r="E78" i="15"/>
  <c r="A77" i="15"/>
  <c r="B79" i="15"/>
  <c r="N63" i="1"/>
  <c r="O5" i="1"/>
  <c r="L1" i="6" s="1"/>
  <c r="O4" i="1"/>
  <c r="N17" i="1"/>
  <c r="N42" i="1"/>
  <c r="N53" i="1"/>
  <c r="N21" i="1"/>
  <c r="N72" i="1"/>
  <c r="N48" i="1"/>
  <c r="N28" i="1"/>
  <c r="N56" i="1"/>
  <c r="N26" i="1"/>
  <c r="N71" i="1"/>
  <c r="O44" i="1"/>
  <c r="O21" i="1"/>
  <c r="O33" i="1"/>
  <c r="O60" i="1"/>
  <c r="O18" i="1"/>
  <c r="N49" i="1"/>
  <c r="N74" i="1"/>
  <c r="N25" i="1"/>
  <c r="N30" i="1"/>
  <c r="N10" i="1"/>
  <c r="N22" i="1"/>
  <c r="N68" i="1"/>
  <c r="N44" i="1"/>
  <c r="O59" i="1"/>
  <c r="O56" i="1"/>
  <c r="O42" i="1"/>
  <c r="O68" i="1"/>
  <c r="O70" i="1"/>
  <c r="N27" i="1"/>
  <c r="N19" i="1"/>
  <c r="N41" i="1"/>
  <c r="N24" i="1"/>
  <c r="N59" i="1"/>
  <c r="N55" i="1"/>
  <c r="N20" i="1"/>
  <c r="N73" i="1"/>
  <c r="N46" i="1"/>
  <c r="N78" i="1"/>
  <c r="N52" i="1"/>
  <c r="N66" i="1"/>
  <c r="N54" i="1"/>
  <c r="N58" i="1"/>
  <c r="N18" i="1"/>
  <c r="F77" i="15"/>
  <c r="O10" i="1"/>
  <c r="N61" i="1" l="1"/>
  <c r="N8" i="1" s="1"/>
  <c r="N9" i="1" s="1"/>
  <c r="N11" i="1" s="1"/>
  <c r="N79" i="1"/>
  <c r="N7" i="1" s="1"/>
  <c r="M6" i="1"/>
  <c r="M9" i="1"/>
  <c r="M11" i="1" s="1"/>
  <c r="L1" i="7"/>
  <c r="L1" i="11"/>
  <c r="L1" i="10"/>
  <c r="L1" i="8"/>
  <c r="L1" i="5"/>
  <c r="L1" i="9"/>
  <c r="O15" i="1"/>
  <c r="C78" i="15"/>
  <c r="D78" i="15"/>
  <c r="E79" i="15"/>
  <c r="B80" i="15" s="1"/>
  <c r="A78" i="15"/>
  <c r="L1" i="13"/>
  <c r="L1" i="3"/>
  <c r="L1" i="12"/>
  <c r="L1" i="2"/>
  <c r="L1" i="4"/>
  <c r="O17" i="1"/>
  <c r="O63" i="1"/>
  <c r="O67" i="1"/>
  <c r="O58" i="1"/>
  <c r="O45" i="1"/>
  <c r="O31" i="1"/>
  <c r="O34" i="1"/>
  <c r="O49" i="1"/>
  <c r="O24" i="1"/>
  <c r="O65" i="1"/>
  <c r="O25" i="1"/>
  <c r="O35" i="1"/>
  <c r="O51" i="1"/>
  <c r="O53" i="1"/>
  <c r="O37" i="1"/>
  <c r="O43" i="1"/>
  <c r="O23" i="1"/>
  <c r="O52" i="1"/>
  <c r="O32" i="1"/>
  <c r="O73" i="1"/>
  <c r="O20" i="1"/>
  <c r="O72" i="1"/>
  <c r="O77" i="1"/>
  <c r="O29" i="1"/>
  <c r="O54" i="1"/>
  <c r="O50" i="1"/>
  <c r="O74" i="1"/>
  <c r="O78" i="1"/>
  <c r="O48" i="1"/>
  <c r="O30" i="1"/>
  <c r="O38" i="1"/>
  <c r="O76" i="1"/>
  <c r="O69" i="1"/>
  <c r="O55" i="1"/>
  <c r="O19" i="1"/>
  <c r="O28" i="1"/>
  <c r="O64" i="1"/>
  <c r="O71" i="1"/>
  <c r="O22" i="1"/>
  <c r="O36" i="1"/>
  <c r="O39" i="1"/>
  <c r="O46" i="1"/>
  <c r="F78" i="15"/>
  <c r="O27" i="1"/>
  <c r="O66" i="1"/>
  <c r="O40" i="1"/>
  <c r="O26" i="1"/>
  <c r="O57" i="1"/>
  <c r="O47" i="1"/>
  <c r="O41" i="1"/>
  <c r="O75" i="1"/>
  <c r="N6" i="1" l="1"/>
  <c r="O61" i="1"/>
  <c r="O8" i="1" s="1"/>
  <c r="O79" i="1"/>
  <c r="O7" i="1" s="1"/>
  <c r="O9" i="1" s="1"/>
  <c r="O11" i="1" s="1"/>
  <c r="C79" i="15"/>
  <c r="D79" i="15"/>
  <c r="E80" i="15"/>
  <c r="B81" i="15" s="1"/>
  <c r="A79" i="15"/>
  <c r="F79" i="15"/>
  <c r="O6" i="1" l="1"/>
  <c r="P14" i="1" s="1"/>
  <c r="P13" i="1"/>
  <c r="P12" i="1"/>
  <c r="Q78" i="1"/>
  <c r="P15" i="1"/>
  <c r="C80" i="15"/>
  <c r="D80" i="15"/>
  <c r="E81" i="15"/>
  <c r="B82" i="15"/>
  <c r="A80" i="15"/>
  <c r="P71" i="1"/>
  <c r="P35" i="1"/>
  <c r="P43" i="1"/>
  <c r="Q8" i="1"/>
  <c r="Q38" i="1"/>
  <c r="Q43" i="1"/>
  <c r="P23" i="1"/>
  <c r="P27" i="1"/>
  <c r="Q32" i="1"/>
  <c r="P30" i="1"/>
  <c r="P52" i="1"/>
  <c r="Q52" i="1"/>
  <c r="Q22" i="1"/>
  <c r="P59" i="1"/>
  <c r="P69" i="1"/>
  <c r="Q37" i="1"/>
  <c r="P32" i="1"/>
  <c r="P47" i="1"/>
  <c r="Q27" i="1"/>
  <c r="P70" i="1"/>
  <c r="Q5" i="1"/>
  <c r="Q54" i="1"/>
  <c r="P24" i="1"/>
  <c r="Q68" i="1"/>
  <c r="Q30" i="1"/>
  <c r="Q25" i="1"/>
  <c r="P26" i="1"/>
  <c r="P48" i="1"/>
  <c r="P57" i="1"/>
  <c r="Q23" i="1"/>
  <c r="Q76" i="1"/>
  <c r="P18" i="1"/>
  <c r="P66" i="1"/>
  <c r="P49" i="1"/>
  <c r="Q69" i="1"/>
  <c r="Q72" i="1"/>
  <c r="P36" i="1"/>
  <c r="P77" i="1"/>
  <c r="Q66" i="1"/>
  <c r="Q67" i="1"/>
  <c r="Q7" i="1"/>
  <c r="Q56" i="1"/>
  <c r="Q47" i="1"/>
  <c r="P19" i="1"/>
  <c r="P22" i="1"/>
  <c r="P10" i="1"/>
  <c r="Q64" i="1"/>
  <c r="Q42" i="1"/>
  <c r="Q73" i="1"/>
  <c r="Q60" i="1"/>
  <c r="P68" i="1"/>
  <c r="Q74" i="1"/>
  <c r="P58" i="1"/>
  <c r="P31" i="1"/>
  <c r="Q45" i="1"/>
  <c r="Q41" i="1"/>
  <c r="Q57" i="1"/>
  <c r="P28" i="1"/>
  <c r="Q71" i="1"/>
  <c r="Q55" i="1"/>
  <c r="P53" i="1"/>
  <c r="Q50" i="1"/>
  <c r="P60" i="1"/>
  <c r="Q58" i="1"/>
  <c r="P39" i="1"/>
  <c r="P42" i="1"/>
  <c r="Q28" i="1"/>
  <c r="Q70" i="1"/>
  <c r="P44" i="1"/>
  <c r="P56" i="1"/>
  <c r="P67" i="1"/>
  <c r="P38" i="1"/>
  <c r="Q46" i="1"/>
  <c r="Q19" i="1"/>
  <c r="P74" i="1"/>
  <c r="P7" i="1"/>
  <c r="Q20" i="1"/>
  <c r="Q36" i="1"/>
  <c r="Q33" i="1"/>
  <c r="Q35" i="1"/>
  <c r="Q59" i="1"/>
  <c r="P73" i="1"/>
  <c r="Q48" i="1"/>
  <c r="P34" i="1"/>
  <c r="Q31" i="1"/>
  <c r="Q29" i="1"/>
  <c r="P41" i="1"/>
  <c r="P21" i="1"/>
  <c r="Q39" i="1"/>
  <c r="P37" i="1"/>
  <c r="Q51" i="1"/>
  <c r="P8" i="1"/>
  <c r="P25" i="1"/>
  <c r="Q24" i="1"/>
  <c r="P78" i="1"/>
  <c r="Q18" i="1"/>
  <c r="P33" i="1"/>
  <c r="P50" i="1"/>
  <c r="P55" i="1"/>
  <c r="P40" i="1"/>
  <c r="Q26" i="1"/>
  <c r="P72" i="1"/>
  <c r="P46" i="1"/>
  <c r="P65" i="1"/>
  <c r="Q44" i="1"/>
  <c r="P64" i="1"/>
  <c r="Q49" i="1"/>
  <c r="Q53" i="1"/>
  <c r="Q77" i="1"/>
  <c r="Q75" i="1"/>
  <c r="P75" i="1"/>
  <c r="P51" i="1"/>
  <c r="P11" i="1"/>
  <c r="Q40" i="1"/>
  <c r="Q21" i="1"/>
  <c r="P76" i="1"/>
  <c r="P20" i="1"/>
  <c r="Q34" i="1"/>
  <c r="P45" i="1"/>
  <c r="P54" i="1"/>
  <c r="P29" i="1"/>
  <c r="Q65" i="1"/>
  <c r="F80" i="15"/>
  <c r="D81" i="15" l="1"/>
  <c r="C81" i="15"/>
  <c r="A81" i="15"/>
  <c r="E82" i="15"/>
  <c r="B83" i="15" s="1"/>
  <c r="Q9" i="1"/>
  <c r="P61" i="1"/>
  <c r="P9" i="1"/>
  <c r="Q79" i="1"/>
  <c r="P79" i="1"/>
  <c r="Q61" i="1"/>
  <c r="F81" i="15"/>
  <c r="C82" i="15" l="1"/>
  <c r="D82" i="15"/>
  <c r="E83" i="15"/>
  <c r="B84" i="15" s="1"/>
  <c r="A82" i="15"/>
  <c r="F82" i="15"/>
  <c r="C83" i="15" l="1"/>
  <c r="D83" i="15"/>
  <c r="A83" i="15"/>
  <c r="E84" i="15"/>
  <c r="B85" i="15" s="1"/>
  <c r="F83" i="15"/>
  <c r="C84" i="15" l="1"/>
  <c r="D84" i="15"/>
  <c r="A84" i="15"/>
  <c r="E85" i="15"/>
  <c r="B86" i="15" s="1"/>
  <c r="F84" i="15"/>
  <c r="D85" i="15" l="1"/>
  <c r="C85" i="15"/>
  <c r="A85" i="15"/>
  <c r="E86" i="15"/>
  <c r="B87" i="15" s="1"/>
  <c r="F85" i="15"/>
  <c r="D86" i="15" l="1"/>
  <c r="C86" i="15"/>
  <c r="E87" i="15"/>
  <c r="B88" i="15"/>
  <c r="A86" i="15"/>
  <c r="F86" i="15"/>
  <c r="D87" i="15" l="1"/>
  <c r="C87" i="15"/>
  <c r="A87" i="15"/>
  <c r="E88" i="15"/>
  <c r="B89" i="15" s="1"/>
  <c r="F87" i="15"/>
  <c r="D88" i="15" l="1"/>
  <c r="C88" i="15"/>
  <c r="E89" i="15"/>
  <c r="B90" i="15" s="1"/>
  <c r="A88" i="15"/>
  <c r="F88" i="15"/>
  <c r="C89" i="15" l="1"/>
  <c r="E90" i="15"/>
  <c r="D89" i="15"/>
  <c r="B91" i="15"/>
  <c r="A89" i="15"/>
  <c r="F89" i="15"/>
  <c r="C90" i="15" l="1"/>
  <c r="D90" i="15"/>
  <c r="E91" i="15"/>
  <c r="B92" i="15" s="1"/>
  <c r="A90" i="15"/>
  <c r="F90" i="15"/>
  <c r="C91" i="15" l="1"/>
  <c r="D91" i="15"/>
  <c r="A91" i="15"/>
  <c r="E92" i="15"/>
  <c r="B93" i="15" s="1"/>
  <c r="F91" i="15"/>
  <c r="C92" i="15" l="1"/>
  <c r="D92" i="15"/>
  <c r="E93" i="15"/>
  <c r="B94" i="15" s="1"/>
  <c r="A92" i="15"/>
  <c r="F92" i="15"/>
  <c r="D93" i="15" l="1"/>
  <c r="C93" i="15"/>
  <c r="E94" i="15"/>
  <c r="B95" i="15" s="1"/>
  <c r="A93" i="15"/>
  <c r="F93" i="15"/>
  <c r="C94" i="15" l="1"/>
  <c r="D94" i="15"/>
  <c r="E95" i="15"/>
  <c r="B96" i="15" s="1"/>
  <c r="A94" i="15"/>
  <c r="F94" i="15"/>
  <c r="C95" i="15" l="1"/>
  <c r="D95" i="15"/>
  <c r="E96" i="15"/>
  <c r="B97" i="15" s="1"/>
  <c r="A95" i="15"/>
  <c r="F95" i="15"/>
  <c r="C96" i="15" l="1"/>
  <c r="D96" i="15"/>
  <c r="A96" i="15"/>
  <c r="E97" i="15"/>
  <c r="B98" i="15" s="1"/>
  <c r="F96" i="15"/>
  <c r="C97" i="15" l="1"/>
  <c r="D97" i="15"/>
  <c r="A97" i="15"/>
  <c r="E98" i="15"/>
  <c r="B99" i="15" s="1"/>
  <c r="F97" i="15"/>
  <c r="D98" i="15" l="1"/>
  <c r="C98" i="15"/>
  <c r="E99" i="15"/>
  <c r="B100" i="15" s="1"/>
  <c r="A98" i="15"/>
  <c r="F98" i="15"/>
  <c r="C99" i="15" l="1"/>
  <c r="D99" i="15"/>
  <c r="E100" i="15"/>
  <c r="B101" i="15" s="1"/>
  <c r="A99" i="15"/>
  <c r="F99" i="15"/>
  <c r="D100" i="15" l="1"/>
  <c r="C100" i="15"/>
  <c r="E101" i="15"/>
  <c r="B102" i="15" s="1"/>
  <c r="A100" i="15"/>
  <c r="F100" i="15"/>
  <c r="D101" i="15" l="1"/>
  <c r="C101" i="15"/>
  <c r="E102" i="15"/>
  <c r="B103" i="15" s="1"/>
  <c r="A101" i="15"/>
  <c r="F101" i="15"/>
  <c r="D102" i="15" l="1"/>
  <c r="C102" i="15"/>
  <c r="B104" i="15"/>
  <c r="E103" i="15"/>
  <c r="A102" i="15"/>
  <c r="F102" i="15"/>
  <c r="C103" i="15" l="1"/>
  <c r="D103" i="15"/>
  <c r="A103" i="15"/>
  <c r="E104" i="15"/>
  <c r="B105" i="15" s="1"/>
  <c r="F103" i="15"/>
  <c r="D104" i="15" l="1"/>
  <c r="C104" i="15"/>
  <c r="A104" i="15"/>
  <c r="E105" i="15"/>
  <c r="B106" i="15" s="1"/>
  <c r="F104" i="15"/>
  <c r="D105" i="15" l="1"/>
  <c r="C105" i="15"/>
  <c r="A105" i="15"/>
  <c r="B107" i="15"/>
  <c r="E106" i="15"/>
  <c r="F105" i="15"/>
  <c r="C106" i="15" l="1"/>
  <c r="D106" i="15"/>
  <c r="E107" i="15"/>
  <c r="A106" i="15"/>
  <c r="B108" i="15"/>
  <c r="F106" i="15"/>
  <c r="D107" i="15" l="1"/>
  <c r="C107" i="15"/>
  <c r="E108" i="15"/>
  <c r="A107" i="15"/>
  <c r="B109" i="15"/>
  <c r="F107" i="15"/>
  <c r="D108" i="15" l="1"/>
  <c r="C108" i="15"/>
  <c r="A108" i="15"/>
  <c r="E109" i="15"/>
  <c r="B110" i="15"/>
  <c r="F108" i="15"/>
  <c r="D109" i="15" l="1"/>
  <c r="C109" i="15"/>
  <c r="A109" i="15"/>
  <c r="B111" i="15"/>
  <c r="E110" i="15"/>
  <c r="F109" i="15"/>
  <c r="C110" i="15" l="1"/>
  <c r="D110" i="15"/>
  <c r="B112" i="15"/>
  <c r="A110" i="15"/>
  <c r="E111" i="15"/>
  <c r="F110" i="15"/>
  <c r="C111" i="15" l="1"/>
  <c r="D111" i="15"/>
  <c r="A111" i="15"/>
  <c r="E112" i="15"/>
  <c r="B113" i="15" s="1"/>
  <c r="F111" i="15"/>
  <c r="D112" i="15" l="1"/>
  <c r="C112" i="15"/>
  <c r="B114" i="15"/>
  <c r="E113" i="15"/>
  <c r="A112" i="15"/>
  <c r="F112" i="15"/>
  <c r="D113" i="15" l="1"/>
  <c r="C113" i="15"/>
  <c r="A113" i="15"/>
  <c r="B115" i="15"/>
  <c r="E114" i="15"/>
  <c r="F113" i="15"/>
  <c r="D114" i="15" l="1"/>
  <c r="C114" i="15"/>
  <c r="A114" i="15"/>
  <c r="E115" i="15"/>
  <c r="B116" i="15" s="1"/>
  <c r="F114" i="15"/>
  <c r="D115" i="15" l="1"/>
  <c r="C115" i="15"/>
  <c r="E116" i="15"/>
  <c r="B117" i="15"/>
  <c r="A115" i="15"/>
  <c r="F115" i="15"/>
  <c r="D116" i="15" l="1"/>
  <c r="C116" i="15"/>
  <c r="A116" i="15"/>
  <c r="B118" i="15"/>
  <c r="E117" i="15"/>
  <c r="F116" i="15"/>
  <c r="C117" i="15" l="1"/>
  <c r="D117" i="15"/>
  <c r="E118" i="15"/>
  <c r="A117" i="15"/>
  <c r="B119" i="15"/>
  <c r="F117" i="15"/>
  <c r="C118" i="15" l="1"/>
  <c r="D118" i="15"/>
  <c r="A118" i="15"/>
  <c r="B120" i="15"/>
  <c r="E119" i="15"/>
  <c r="F118" i="15"/>
  <c r="D119" i="15" l="1"/>
  <c r="C119" i="15"/>
  <c r="A119" i="15"/>
  <c r="B121" i="15"/>
  <c r="E120" i="15"/>
  <c r="F119" i="15"/>
  <c r="D120" i="15" l="1"/>
  <c r="C120" i="15"/>
  <c r="E121" i="15"/>
  <c r="A120" i="15"/>
  <c r="B122" i="15"/>
  <c r="F120" i="15"/>
  <c r="C121" i="15" l="1"/>
  <c r="D121" i="15"/>
  <c r="A121" i="15"/>
  <c r="E122" i="15"/>
  <c r="B123" i="15" s="1"/>
  <c r="F121" i="15"/>
  <c r="C122" i="15" l="1"/>
  <c r="D122" i="15"/>
  <c r="E123" i="15"/>
  <c r="B124" i="15" s="1"/>
  <c r="A122" i="15"/>
  <c r="F122" i="15"/>
  <c r="D123" i="15" l="1"/>
  <c r="C123" i="15"/>
  <c r="A123" i="15"/>
  <c r="B125" i="15"/>
  <c r="E124" i="15"/>
  <c r="F123" i="15"/>
  <c r="D124" i="15" l="1"/>
  <c r="C124" i="15"/>
  <c r="A124" i="15"/>
  <c r="E125" i="15"/>
  <c r="B126" i="15"/>
  <c r="F124" i="15"/>
  <c r="C125" i="15" l="1"/>
  <c r="D125" i="15"/>
  <c r="E126" i="15"/>
  <c r="A125" i="15"/>
  <c r="B127" i="15"/>
  <c r="F125" i="15"/>
  <c r="D126" i="15" l="1"/>
  <c r="C126" i="15"/>
  <c r="B128" i="15"/>
  <c r="A126" i="15"/>
  <c r="E127" i="15"/>
  <c r="F126" i="15"/>
  <c r="C127" i="15" l="1"/>
  <c r="D127" i="15"/>
  <c r="B129" i="15"/>
  <c r="E128" i="15"/>
  <c r="A127" i="15"/>
  <c r="F127" i="15"/>
  <c r="C128" i="15" l="1"/>
  <c r="D128" i="15"/>
  <c r="A128" i="15"/>
  <c r="E129" i="15"/>
  <c r="B130" i="15"/>
  <c r="F128" i="15"/>
  <c r="D129" i="15" l="1"/>
  <c r="C129" i="15"/>
  <c r="A129" i="15"/>
  <c r="E130" i="15"/>
  <c r="B131" i="15" s="1"/>
  <c r="F129" i="15"/>
  <c r="D130" i="15" l="1"/>
  <c r="C130" i="15"/>
  <c r="A130" i="15"/>
  <c r="B132" i="15"/>
  <c r="E131" i="15"/>
  <c r="F130" i="15"/>
  <c r="D131" i="15" l="1"/>
  <c r="C131" i="15"/>
  <c r="E132" i="15"/>
  <c r="B133" i="15" s="1"/>
  <c r="A131" i="15"/>
  <c r="F131" i="15"/>
  <c r="C132" i="15" l="1"/>
  <c r="E133" i="15"/>
  <c r="D132" i="15"/>
  <c r="A132" i="15"/>
  <c r="B134" i="15"/>
  <c r="F30" i="16"/>
  <c r="R31" i="1" s="1"/>
  <c r="G30" i="16"/>
  <c r="F132" i="15"/>
  <c r="D133" i="15" l="1"/>
  <c r="C133" i="15"/>
  <c r="A133" i="15"/>
  <c r="E134" i="15"/>
  <c r="B135" i="15"/>
  <c r="F133" i="15"/>
  <c r="C134" i="15" l="1"/>
  <c r="D134" i="15"/>
  <c r="A134" i="15"/>
  <c r="B136" i="15"/>
  <c r="E135" i="15"/>
  <c r="F134" i="15"/>
  <c r="E136" i="15" l="1"/>
  <c r="C135" i="15"/>
  <c r="D135" i="15"/>
  <c r="A135" i="15"/>
  <c r="B137" i="15"/>
  <c r="F135" i="15"/>
  <c r="D136" i="15" l="1"/>
  <c r="C136" i="15"/>
  <c r="E137" i="15"/>
  <c r="A136" i="15"/>
  <c r="B138" i="15"/>
  <c r="F136" i="15"/>
  <c r="D137" i="15" l="1"/>
  <c r="C137" i="15"/>
  <c r="E138" i="15"/>
  <c r="A137" i="15"/>
  <c r="B139" i="15"/>
  <c r="F137" i="15"/>
  <c r="D138" i="15" l="1"/>
  <c r="C138" i="15"/>
  <c r="B140" i="15"/>
  <c r="E139" i="15"/>
  <c r="A138" i="15"/>
  <c r="F138" i="15"/>
  <c r="D139" i="15" l="1"/>
  <c r="C139" i="15"/>
  <c r="A139" i="15"/>
  <c r="E140" i="15"/>
  <c r="B141" i="15"/>
  <c r="F139" i="15"/>
  <c r="C140" i="15" l="1"/>
  <c r="D140" i="15"/>
  <c r="E141" i="15"/>
  <c r="B142" i="15"/>
  <c r="A140" i="15"/>
  <c r="F140" i="15"/>
  <c r="D141" i="15" l="1"/>
  <c r="C141" i="15"/>
  <c r="B143" i="15"/>
  <c r="E142" i="15"/>
  <c r="A141" i="15"/>
  <c r="F141" i="15"/>
  <c r="C142" i="15" l="1"/>
  <c r="D142" i="15"/>
  <c r="E143" i="15"/>
  <c r="A142" i="15"/>
  <c r="B144" i="15"/>
  <c r="F142" i="15"/>
  <c r="D143" i="15" l="1"/>
  <c r="C143" i="15"/>
  <c r="A143" i="15"/>
  <c r="E144" i="15"/>
  <c r="B145" i="15"/>
  <c r="F143" i="15"/>
  <c r="C144" i="15" l="1"/>
  <c r="D144" i="15"/>
  <c r="E145" i="15"/>
  <c r="B146" i="15" s="1"/>
  <c r="A144" i="15"/>
  <c r="F144" i="15"/>
  <c r="D145" i="15" l="1"/>
  <c r="C145" i="15"/>
  <c r="B147" i="15"/>
  <c r="E146" i="15"/>
  <c r="A145" i="15"/>
  <c r="F145" i="15"/>
  <c r="D146" i="15" l="1"/>
  <c r="C146" i="15"/>
  <c r="A146" i="15"/>
  <c r="E147" i="15"/>
  <c r="B148" i="15"/>
  <c r="F146" i="15"/>
  <c r="C147" i="15" l="1"/>
  <c r="D147" i="15"/>
  <c r="A147" i="15"/>
  <c r="E148" i="15"/>
  <c r="B149" i="15"/>
  <c r="F147" i="15"/>
  <c r="D148" i="15" l="1"/>
  <c r="C148" i="15"/>
  <c r="E149" i="15"/>
  <c r="B150" i="15" s="1"/>
  <c r="A148" i="15"/>
  <c r="F148" i="15"/>
  <c r="C149" i="15" l="1"/>
  <c r="D149" i="15"/>
  <c r="A149" i="15"/>
  <c r="E150" i="15"/>
  <c r="B151" i="15"/>
  <c r="F149" i="15"/>
  <c r="D150" i="15" l="1"/>
  <c r="C150" i="15"/>
  <c r="E151" i="15"/>
  <c r="B152" i="15" s="1"/>
  <c r="A150" i="15"/>
  <c r="F150" i="15"/>
  <c r="C151" i="15" l="1"/>
  <c r="D151" i="15"/>
  <c r="A151" i="15"/>
  <c r="E152" i="15"/>
  <c r="B153" i="15" s="1"/>
  <c r="F151" i="15"/>
  <c r="D152" i="15" l="1"/>
  <c r="C152" i="15"/>
  <c r="A152" i="15"/>
  <c r="E153" i="15"/>
  <c r="B154" i="15" s="1"/>
  <c r="F152" i="15"/>
  <c r="C153" i="15" l="1"/>
  <c r="D153" i="15"/>
  <c r="E154" i="15"/>
  <c r="B155" i="15" s="1"/>
  <c r="A153" i="15"/>
  <c r="F153" i="15"/>
  <c r="D154" i="15" l="1"/>
  <c r="C154" i="15"/>
  <c r="E155" i="15"/>
  <c r="B156" i="15" s="1"/>
  <c r="A154" i="15"/>
  <c r="F154" i="15"/>
  <c r="D155" i="15" l="1"/>
  <c r="C155" i="15"/>
  <c r="B157" i="15"/>
  <c r="E156" i="15"/>
  <c r="A155" i="15"/>
  <c r="F155" i="15"/>
  <c r="C156" i="15" l="1"/>
  <c r="D156" i="15"/>
  <c r="A156" i="15"/>
  <c r="E157" i="15"/>
  <c r="B158" i="15"/>
  <c r="F156" i="15"/>
  <c r="C157" i="15" l="1"/>
  <c r="D157" i="15"/>
  <c r="A157" i="15"/>
  <c r="E158" i="15"/>
  <c r="B159" i="15" s="1"/>
  <c r="F157" i="15"/>
  <c r="D158" i="15" l="1"/>
  <c r="C158" i="15"/>
  <c r="E159" i="15"/>
  <c r="B160" i="15" s="1"/>
  <c r="A158" i="15"/>
  <c r="F158" i="15"/>
  <c r="C159" i="15" l="1"/>
  <c r="D159" i="15"/>
  <c r="B161" i="15"/>
  <c r="A159" i="15"/>
  <c r="E160" i="15"/>
  <c r="F159" i="15"/>
  <c r="C160" i="15" l="1"/>
  <c r="D160" i="15"/>
  <c r="A160" i="15"/>
  <c r="E161" i="15"/>
  <c r="B162" i="15" s="1"/>
  <c r="F160" i="15"/>
  <c r="D161" i="15" l="1"/>
  <c r="C161" i="15"/>
  <c r="A161" i="15"/>
  <c r="E162" i="15"/>
  <c r="B163" i="15"/>
  <c r="F161" i="15"/>
  <c r="C162" i="15" l="1"/>
  <c r="D162" i="15"/>
  <c r="E163" i="15"/>
  <c r="A162" i="15"/>
  <c r="B164" i="15"/>
  <c r="F162" i="15"/>
  <c r="D163" i="15" l="1"/>
  <c r="C163" i="15"/>
  <c r="A163" i="15"/>
  <c r="E164" i="15"/>
  <c r="B165" i="15" s="1"/>
  <c r="F163" i="15"/>
  <c r="C164" i="15" l="1"/>
  <c r="D164" i="15"/>
  <c r="E165" i="15"/>
  <c r="B166" i="15"/>
  <c r="A164" i="15"/>
  <c r="F164" i="15"/>
  <c r="C165" i="15" l="1"/>
  <c r="D165" i="15"/>
  <c r="A165" i="15"/>
  <c r="E166" i="15"/>
  <c r="B167" i="15" s="1"/>
  <c r="F165" i="15"/>
  <c r="C166" i="15" l="1"/>
  <c r="D166" i="15"/>
  <c r="E167" i="15"/>
  <c r="B168" i="15" s="1"/>
  <c r="A166" i="15"/>
  <c r="F166" i="15"/>
  <c r="D167" i="15" l="1"/>
  <c r="C167" i="15"/>
  <c r="E168" i="15"/>
  <c r="B169" i="15" s="1"/>
  <c r="A167" i="15"/>
  <c r="F167" i="15"/>
  <c r="C168" i="15" l="1"/>
  <c r="D168" i="15"/>
  <c r="A168" i="15"/>
  <c r="E169" i="15"/>
  <c r="B170" i="15" s="1"/>
  <c r="F168" i="15"/>
  <c r="D169" i="15" l="1"/>
  <c r="C169" i="15"/>
  <c r="B171" i="15"/>
  <c r="A169" i="15"/>
  <c r="E170" i="15"/>
  <c r="F169" i="15"/>
  <c r="D170" i="15" l="1"/>
  <c r="C170" i="15"/>
  <c r="A170" i="15"/>
  <c r="E171" i="15"/>
  <c r="B172" i="15"/>
  <c r="F170" i="15"/>
  <c r="D171" i="15" l="1"/>
  <c r="C171" i="15"/>
  <c r="A171" i="15"/>
  <c r="E172" i="15"/>
  <c r="B173" i="15" s="1"/>
  <c r="F171" i="15"/>
  <c r="D172" i="15" l="1"/>
  <c r="C172" i="15"/>
  <c r="E173" i="15"/>
  <c r="A172" i="15"/>
  <c r="B174" i="15"/>
  <c r="F172" i="15"/>
  <c r="D173" i="15" l="1"/>
  <c r="C173" i="15"/>
  <c r="A173" i="15"/>
  <c r="E174" i="15"/>
  <c r="B175" i="15"/>
  <c r="F173" i="15"/>
  <c r="C174" i="15" l="1"/>
  <c r="D174" i="15"/>
  <c r="A174" i="15"/>
  <c r="B176" i="15"/>
  <c r="E175" i="15"/>
  <c r="F174" i="15"/>
  <c r="D175" i="15" l="1"/>
  <c r="C175" i="15"/>
  <c r="A175" i="15"/>
  <c r="E176" i="15"/>
  <c r="B177" i="15"/>
  <c r="F175" i="15"/>
  <c r="C176" i="15" l="1"/>
  <c r="D176" i="15"/>
  <c r="B178" i="15"/>
  <c r="E177" i="15"/>
  <c r="A176" i="15"/>
  <c r="F176" i="15"/>
  <c r="D177" i="15" l="1"/>
  <c r="C177" i="15"/>
  <c r="B179" i="15"/>
  <c r="A177" i="15"/>
  <c r="E178" i="15"/>
  <c r="F177" i="15"/>
  <c r="C178" i="15" l="1"/>
  <c r="D178" i="15"/>
  <c r="A178" i="15"/>
  <c r="E179" i="15"/>
  <c r="B180" i="15"/>
  <c r="F178" i="15"/>
  <c r="D179" i="15" l="1"/>
  <c r="C179" i="15"/>
  <c r="B181" i="15"/>
  <c r="E180" i="15"/>
  <c r="A179" i="15"/>
  <c r="F179" i="15"/>
  <c r="D180" i="15" l="1"/>
  <c r="C180" i="15"/>
  <c r="E181" i="15"/>
  <c r="B182" i="15" s="1"/>
  <c r="A180" i="15"/>
  <c r="F180" i="15"/>
  <c r="C181" i="15" l="1"/>
  <c r="D181" i="15"/>
  <c r="B183" i="15"/>
  <c r="A181" i="15"/>
  <c r="E182" i="15"/>
  <c r="F181" i="15"/>
  <c r="D182" i="15" l="1"/>
  <c r="C182" i="15"/>
  <c r="A182" i="15"/>
  <c r="E183" i="15"/>
  <c r="B184" i="15" s="1"/>
  <c r="F182" i="15"/>
  <c r="C183" i="15" l="1"/>
  <c r="D183" i="15"/>
  <c r="B185" i="15"/>
  <c r="E184" i="15"/>
  <c r="A183" i="15"/>
  <c r="F183" i="15"/>
  <c r="C184" i="15" l="1"/>
  <c r="D184" i="15"/>
  <c r="E185" i="15"/>
  <c r="B186" i="15"/>
  <c r="A184" i="15"/>
  <c r="F184" i="15"/>
  <c r="D185" i="15" l="1"/>
  <c r="C185" i="15"/>
  <c r="E186" i="15"/>
  <c r="B187" i="15" s="1"/>
  <c r="A185" i="15"/>
  <c r="F185" i="15"/>
  <c r="C186" i="15" l="1"/>
  <c r="D186" i="15"/>
  <c r="E187" i="15"/>
  <c r="B188" i="15" s="1"/>
  <c r="A186" i="15"/>
  <c r="F186" i="15"/>
  <c r="E188" i="15" l="1"/>
  <c r="D187" i="15"/>
  <c r="C187" i="15"/>
  <c r="A187" i="15"/>
  <c r="B189" i="15"/>
  <c r="F187" i="15"/>
  <c r="D188" i="15" l="1"/>
  <c r="C188" i="15"/>
  <c r="A188" i="15"/>
  <c r="E189" i="15"/>
  <c r="B190" i="15" s="1"/>
  <c r="F188" i="15"/>
  <c r="D189" i="15" l="1"/>
  <c r="C189" i="15"/>
  <c r="E190" i="15"/>
  <c r="B191" i="15" s="1"/>
  <c r="A189" i="15"/>
  <c r="F189" i="15"/>
  <c r="D190" i="15" l="1"/>
  <c r="C190" i="15"/>
  <c r="B192" i="15"/>
  <c r="E191" i="15"/>
  <c r="A190" i="15"/>
  <c r="F190" i="15"/>
  <c r="C191" i="15" l="1"/>
  <c r="D191" i="15"/>
  <c r="E192" i="15"/>
  <c r="B193" i="15" s="1"/>
  <c r="A191" i="15"/>
  <c r="F191" i="15"/>
  <c r="D192" i="15" l="1"/>
  <c r="C192" i="15"/>
  <c r="A192" i="15"/>
  <c r="E193" i="15"/>
  <c r="B194" i="15" s="1"/>
  <c r="F192" i="15"/>
  <c r="D193" i="15" l="1"/>
  <c r="C193" i="15"/>
  <c r="A193" i="15"/>
  <c r="E194" i="15"/>
  <c r="B195" i="15" s="1"/>
  <c r="F193" i="15"/>
  <c r="C194" i="15" l="1"/>
  <c r="D194" i="15"/>
  <c r="E195" i="15"/>
  <c r="B196" i="15" s="1"/>
  <c r="A194" i="15"/>
  <c r="F194" i="15"/>
  <c r="D195" i="15" l="1"/>
  <c r="C195" i="15"/>
  <c r="A195" i="15"/>
  <c r="E196" i="15"/>
  <c r="B197" i="15" s="1"/>
  <c r="F195" i="15"/>
  <c r="D196" i="15" l="1"/>
  <c r="C196" i="15"/>
  <c r="E197" i="15"/>
  <c r="B198" i="15" s="1"/>
  <c r="A196" i="15"/>
  <c r="F196" i="15"/>
  <c r="D197" i="15" l="1"/>
  <c r="C197" i="15"/>
  <c r="E198" i="15"/>
  <c r="B199" i="15" s="1"/>
  <c r="A197" i="15"/>
  <c r="F197" i="15"/>
  <c r="D198" i="15" l="1"/>
  <c r="C198" i="15"/>
  <c r="A198" i="15"/>
  <c r="E199" i="15"/>
  <c r="B200" i="15"/>
  <c r="F198" i="15"/>
  <c r="C199" i="15" l="1"/>
  <c r="D199" i="15"/>
  <c r="E200" i="15"/>
  <c r="B201" i="15" s="1"/>
  <c r="A199" i="15"/>
  <c r="F199" i="15"/>
  <c r="D200" i="15" l="1"/>
  <c r="C200" i="15"/>
  <c r="A200" i="15"/>
  <c r="E201" i="15"/>
  <c r="B202" i="15"/>
  <c r="F200" i="15"/>
  <c r="D201" i="15" l="1"/>
  <c r="C201" i="15"/>
  <c r="E202" i="15"/>
  <c r="B203" i="15"/>
  <c r="A201" i="15"/>
  <c r="F201" i="15"/>
  <c r="D202" i="15" l="1"/>
  <c r="C202" i="15"/>
  <c r="E203" i="15"/>
  <c r="A202" i="15"/>
  <c r="B204" i="15"/>
  <c r="F202" i="15"/>
  <c r="D203" i="15" l="1"/>
  <c r="C203" i="15"/>
  <c r="E204" i="15"/>
  <c r="A203" i="15"/>
  <c r="B205" i="15"/>
  <c r="F203" i="15"/>
  <c r="C204" i="15" l="1"/>
  <c r="D204" i="15"/>
  <c r="B206" i="15"/>
  <c r="A204" i="15"/>
  <c r="E205" i="15"/>
  <c r="F204" i="15"/>
  <c r="D205" i="15" l="1"/>
  <c r="C205" i="15"/>
  <c r="E206" i="15"/>
  <c r="B207" i="15"/>
  <c r="A205" i="15"/>
  <c r="F205" i="15"/>
  <c r="D206" i="15" l="1"/>
  <c r="C206" i="15"/>
  <c r="E207" i="15"/>
  <c r="B208" i="15"/>
  <c r="A206" i="15"/>
  <c r="F206" i="15"/>
  <c r="D207" i="15" l="1"/>
  <c r="C207" i="15"/>
  <c r="B209" i="15"/>
  <c r="A207" i="15"/>
  <c r="E208" i="15"/>
  <c r="F207" i="15"/>
  <c r="C208" i="15" l="1"/>
  <c r="D208" i="15"/>
  <c r="A208" i="15"/>
  <c r="E209" i="15"/>
  <c r="B210" i="15" s="1"/>
  <c r="F208" i="15"/>
  <c r="D209" i="15" l="1"/>
  <c r="C209" i="15"/>
  <c r="B211" i="15"/>
  <c r="A209" i="15"/>
  <c r="E210" i="15"/>
  <c r="F209" i="15"/>
  <c r="C210" i="15" l="1"/>
  <c r="D210" i="15"/>
  <c r="E211" i="15"/>
  <c r="B212" i="15"/>
  <c r="A210" i="15"/>
  <c r="F210" i="15"/>
  <c r="D211" i="15" l="1"/>
  <c r="C211" i="15"/>
  <c r="E212" i="15"/>
  <c r="A211" i="15"/>
  <c r="B213" i="15"/>
  <c r="F211" i="15"/>
  <c r="D212" i="15" l="1"/>
  <c r="C212" i="15"/>
  <c r="B214" i="15"/>
  <c r="E213" i="15"/>
  <c r="A212" i="15"/>
  <c r="F212" i="15"/>
  <c r="C213" i="15" l="1"/>
  <c r="D213" i="15"/>
  <c r="B215" i="15"/>
  <c r="E214" i="15"/>
  <c r="A213" i="15"/>
  <c r="F213" i="15"/>
  <c r="D214" i="15" l="1"/>
  <c r="C214" i="15"/>
  <c r="E215" i="15"/>
  <c r="B216" i="15"/>
  <c r="A214" i="15"/>
  <c r="F214" i="15"/>
  <c r="C215" i="15" l="1"/>
  <c r="D215" i="15"/>
  <c r="E216" i="15"/>
  <c r="B217" i="15"/>
  <c r="A215" i="15"/>
  <c r="F215" i="15"/>
  <c r="D216" i="15" l="1"/>
  <c r="C216" i="15"/>
  <c r="A216" i="15"/>
  <c r="E217" i="15"/>
  <c r="B218" i="15"/>
  <c r="F216" i="15"/>
  <c r="D217" i="15" l="1"/>
  <c r="C217" i="15"/>
  <c r="A217" i="15"/>
  <c r="B219" i="15"/>
  <c r="E218" i="15"/>
  <c r="F217" i="15"/>
  <c r="D218" i="15" l="1"/>
  <c r="C218" i="15"/>
  <c r="B220" i="15"/>
  <c r="E219" i="15"/>
  <c r="A218" i="15"/>
  <c r="F218" i="15"/>
  <c r="D219" i="15" l="1"/>
  <c r="C219" i="15"/>
  <c r="A219" i="15"/>
  <c r="E220" i="15"/>
  <c r="B221" i="15"/>
  <c r="F219" i="15"/>
  <c r="D220" i="15" l="1"/>
  <c r="C220" i="15"/>
  <c r="A220" i="15"/>
  <c r="B222" i="15"/>
  <c r="E221" i="15"/>
  <c r="F220" i="15"/>
  <c r="C221" i="15" l="1"/>
  <c r="D221" i="15"/>
  <c r="B223" i="15"/>
  <c r="E222" i="15"/>
  <c r="A221" i="15"/>
  <c r="F221" i="15"/>
  <c r="D222" i="15" l="1"/>
  <c r="E223" i="15"/>
  <c r="C222" i="15"/>
  <c r="B224" i="15"/>
  <c r="A222" i="15"/>
  <c r="F222" i="15"/>
  <c r="D223" i="15" l="1"/>
  <c r="E224" i="15"/>
  <c r="C223" i="15"/>
  <c r="B225" i="15"/>
  <c r="A223" i="15"/>
  <c r="F223" i="15"/>
  <c r="C224" i="15" l="1"/>
  <c r="E225" i="15"/>
  <c r="D224" i="15"/>
  <c r="B226" i="15"/>
  <c r="A224" i="15"/>
  <c r="F224" i="15"/>
  <c r="D225" i="15" l="1"/>
  <c r="C225" i="15"/>
  <c r="E226" i="15"/>
  <c r="B227" i="15"/>
  <c r="A225" i="15"/>
  <c r="F225" i="15"/>
  <c r="E227" i="15" l="1"/>
  <c r="A226" i="15"/>
  <c r="D226" i="15"/>
  <c r="C226" i="15"/>
  <c r="B228" i="15"/>
  <c r="F226" i="15"/>
  <c r="E228" i="15" l="1"/>
  <c r="C227" i="15"/>
  <c r="B229" i="15"/>
  <c r="A227" i="15"/>
  <c r="D227" i="15"/>
  <c r="F227" i="15"/>
  <c r="E229" i="15" l="1"/>
  <c r="B230" i="15"/>
  <c r="D228" i="15"/>
  <c r="C228" i="15"/>
  <c r="A228" i="15"/>
  <c r="F228" i="15"/>
  <c r="E230" i="15" l="1"/>
  <c r="B231" i="15"/>
  <c r="A229" i="15"/>
  <c r="D229" i="15"/>
  <c r="C229" i="15"/>
  <c r="F229" i="15"/>
  <c r="C230" i="15" l="1"/>
  <c r="E231" i="15"/>
  <c r="B232" i="15"/>
  <c r="D230" i="15"/>
  <c r="A230" i="15"/>
  <c r="F230" i="15"/>
  <c r="D231" i="15" l="1"/>
  <c r="C231" i="15"/>
  <c r="B233" i="15"/>
  <c r="A231" i="15"/>
  <c r="E232" i="15"/>
  <c r="F231" i="15"/>
  <c r="C232" i="15" l="1"/>
  <c r="B234" i="15"/>
  <c r="E233" i="15"/>
  <c r="D232" i="15"/>
  <c r="A232" i="15"/>
  <c r="F232" i="15"/>
  <c r="B235" i="15" l="1"/>
  <c r="C233" i="15"/>
  <c r="E234" i="15"/>
  <c r="D233" i="15"/>
  <c r="A233" i="15"/>
  <c r="F233" i="15"/>
  <c r="E235" i="15" l="1"/>
  <c r="B236" i="15"/>
  <c r="D234" i="15"/>
  <c r="A234" i="15"/>
  <c r="C234" i="15"/>
  <c r="F234" i="15"/>
  <c r="E236" i="15" l="1"/>
  <c r="B237" i="15"/>
  <c r="D235" i="15"/>
  <c r="A235" i="15"/>
  <c r="C235" i="15"/>
  <c r="F235" i="15"/>
  <c r="E237" i="15" l="1"/>
  <c r="A236" i="15"/>
  <c r="D236" i="15"/>
  <c r="C236" i="15"/>
  <c r="B238" i="15"/>
  <c r="F236" i="15"/>
  <c r="B239" i="15" l="1"/>
  <c r="D237" i="15"/>
  <c r="A237" i="15"/>
  <c r="C237" i="15"/>
  <c r="E238" i="15"/>
  <c r="F237" i="15"/>
  <c r="E239" i="15" l="1"/>
  <c r="A238" i="15"/>
  <c r="D238" i="15"/>
  <c r="B240" i="15"/>
  <c r="C238" i="15"/>
  <c r="F238" i="15"/>
  <c r="B241" i="15" l="1"/>
  <c r="D239" i="15"/>
  <c r="A239" i="15"/>
  <c r="E240" i="15"/>
  <c r="C239" i="15"/>
  <c r="F239" i="15"/>
  <c r="E241" i="15" l="1"/>
  <c r="A240" i="15"/>
  <c r="D240" i="15"/>
  <c r="B242" i="15"/>
  <c r="C240" i="15"/>
  <c r="F240" i="15"/>
  <c r="D241" i="15" l="1"/>
  <c r="A241" i="15"/>
  <c r="B243" i="15"/>
  <c r="C241" i="15"/>
  <c r="E242" i="15"/>
  <c r="F241" i="15"/>
  <c r="A242" i="15" l="1"/>
  <c r="B244" i="15"/>
  <c r="D242" i="15"/>
  <c r="C242" i="15"/>
  <c r="E243" i="15"/>
  <c r="F242" i="15"/>
  <c r="D243" i="15" l="1"/>
  <c r="A243" i="15"/>
  <c r="E244" i="15"/>
  <c r="C243" i="15"/>
  <c r="B245" i="15"/>
  <c r="F243" i="15"/>
  <c r="A244" i="15" l="1"/>
  <c r="E245" i="15"/>
  <c r="D244" i="15"/>
  <c r="B246" i="15"/>
  <c r="C244" i="15"/>
  <c r="F244" i="15"/>
  <c r="E246" i="15" l="1"/>
  <c r="B247" i="15"/>
  <c r="D245" i="15"/>
  <c r="A245" i="15"/>
  <c r="C245" i="15"/>
  <c r="F245" i="15"/>
  <c r="E247" i="15" l="1"/>
  <c r="A246" i="15"/>
  <c r="D246" i="15"/>
  <c r="B248" i="15"/>
  <c r="C246" i="15"/>
  <c r="F246" i="15"/>
  <c r="B249" i="15" l="1"/>
  <c r="D247" i="15"/>
  <c r="A247" i="15"/>
  <c r="E248" i="15"/>
  <c r="C247" i="15"/>
  <c r="F247" i="15"/>
  <c r="A248" i="15" l="1"/>
  <c r="D248" i="15"/>
  <c r="B250" i="15"/>
  <c r="C248" i="15"/>
  <c r="E249" i="15"/>
  <c r="F248" i="15"/>
  <c r="E250" i="15" l="1"/>
  <c r="B251" i="15"/>
  <c r="D249" i="15"/>
  <c r="A249" i="15"/>
  <c r="C249" i="15"/>
  <c r="F249" i="15"/>
  <c r="E251" i="15" l="1"/>
  <c r="A250" i="15"/>
  <c r="B252" i="15"/>
  <c r="D250" i="15"/>
  <c r="C250" i="15"/>
  <c r="F250" i="15"/>
  <c r="A251" i="15" l="1"/>
  <c r="D251" i="15"/>
  <c r="B253" i="15"/>
  <c r="E252" i="15"/>
  <c r="C251" i="15"/>
  <c r="F251" i="15"/>
  <c r="E253" i="15" l="1"/>
  <c r="A252" i="15"/>
  <c r="B254" i="15"/>
  <c r="D252" i="15"/>
  <c r="C252" i="15"/>
  <c r="F252" i="15"/>
  <c r="E254" i="15" l="1"/>
  <c r="B255" i="15"/>
  <c r="D253" i="15"/>
  <c r="A253" i="15"/>
  <c r="C253" i="15"/>
  <c r="F253" i="15"/>
  <c r="E255" i="15" l="1"/>
  <c r="B256" i="15"/>
  <c r="A254" i="15"/>
  <c r="D254" i="15"/>
  <c r="C254" i="15"/>
  <c r="F254" i="15"/>
  <c r="A255" i="15" l="1"/>
  <c r="B257" i="15"/>
  <c r="D255" i="15"/>
  <c r="E256" i="15"/>
  <c r="C255" i="15"/>
  <c r="F255" i="15"/>
  <c r="B258" i="15" l="1"/>
  <c r="D256" i="15"/>
  <c r="A256" i="15"/>
  <c r="E257" i="15"/>
  <c r="C256" i="15"/>
  <c r="F256" i="15"/>
  <c r="E258" i="15" l="1"/>
  <c r="A257" i="15"/>
  <c r="D257" i="15"/>
  <c r="B259" i="15"/>
  <c r="C257" i="15"/>
  <c r="F257" i="15"/>
  <c r="E259" i="15" l="1"/>
  <c r="B260" i="15"/>
  <c r="D258" i="15"/>
  <c r="A258" i="15"/>
  <c r="C258" i="15"/>
  <c r="F258" i="15"/>
  <c r="B261" i="15" l="1"/>
  <c r="D259" i="15"/>
  <c r="A259" i="15"/>
  <c r="C259" i="15"/>
  <c r="E260" i="15"/>
  <c r="F259" i="15"/>
  <c r="E261" i="15" l="1"/>
  <c r="D260" i="15"/>
  <c r="A260" i="15"/>
  <c r="C260" i="15"/>
  <c r="B262" i="15"/>
  <c r="F260" i="15"/>
  <c r="B263" i="15" l="1"/>
  <c r="A261" i="15"/>
  <c r="E262" i="15"/>
  <c r="D261" i="15"/>
  <c r="C261" i="15"/>
  <c r="F261" i="15"/>
  <c r="B264" i="15" l="1"/>
  <c r="D262" i="15"/>
  <c r="A262" i="15"/>
  <c r="E263" i="15"/>
  <c r="C262" i="15"/>
  <c r="F262" i="15"/>
  <c r="A263" i="15" l="1"/>
  <c r="D263" i="15"/>
  <c r="B265" i="15"/>
  <c r="C263" i="15"/>
  <c r="E264" i="15"/>
  <c r="F263" i="15"/>
  <c r="B266" i="15" l="1"/>
  <c r="D264" i="15"/>
  <c r="A264" i="15"/>
  <c r="E265" i="15"/>
  <c r="C264" i="15"/>
  <c r="F264" i="15"/>
  <c r="E266" i="15" l="1"/>
  <c r="A265" i="15"/>
  <c r="D265" i="15"/>
  <c r="B267" i="15"/>
  <c r="C265" i="15"/>
  <c r="F265" i="15"/>
  <c r="B268" i="15" l="1"/>
  <c r="D266" i="15"/>
  <c r="A266" i="15"/>
  <c r="E267" i="15"/>
  <c r="C266" i="15"/>
  <c r="F266" i="15"/>
  <c r="B269" i="15" l="1"/>
  <c r="C267" i="15"/>
  <c r="E268" i="15"/>
  <c r="D267" i="15"/>
  <c r="A267" i="15"/>
  <c r="F267" i="15"/>
  <c r="E269" i="15" l="1"/>
  <c r="D268" i="15"/>
  <c r="A268" i="15"/>
  <c r="C268" i="15"/>
  <c r="B270" i="15"/>
  <c r="F268" i="15"/>
  <c r="E270" i="15" l="1"/>
  <c r="B271" i="15"/>
  <c r="A269" i="15"/>
  <c r="D269" i="15"/>
  <c r="C269" i="15"/>
  <c r="F269" i="15"/>
  <c r="E271" i="15" l="1"/>
  <c r="D270" i="15"/>
  <c r="A270" i="15"/>
  <c r="C270" i="15"/>
  <c r="B272" i="15"/>
  <c r="F270" i="15"/>
  <c r="E272" i="15" l="1"/>
  <c r="D271" i="15"/>
  <c r="A271" i="15"/>
  <c r="B273" i="15"/>
  <c r="C271" i="15"/>
  <c r="F271" i="15"/>
  <c r="E273" i="15" l="1"/>
  <c r="D272" i="15"/>
  <c r="A272" i="15"/>
  <c r="B274" i="15"/>
  <c r="C272" i="15"/>
  <c r="F272" i="15"/>
  <c r="E274" i="15" l="1"/>
  <c r="A273" i="15"/>
  <c r="D273" i="15"/>
  <c r="B275" i="15"/>
  <c r="C273" i="15"/>
  <c r="F273" i="15"/>
  <c r="E275" i="15" l="1"/>
  <c r="D274" i="15"/>
  <c r="A274" i="15"/>
  <c r="B276" i="15"/>
  <c r="C274" i="15"/>
  <c r="F274" i="15"/>
  <c r="B277" i="15" l="1"/>
  <c r="E276" i="15"/>
  <c r="D275" i="15"/>
  <c r="A275" i="15"/>
  <c r="C275" i="15"/>
  <c r="F275" i="15"/>
  <c r="B278" i="15" l="1"/>
  <c r="A276" i="15"/>
  <c r="D276" i="15"/>
  <c r="E277" i="15"/>
  <c r="C276" i="15"/>
  <c r="F276" i="15"/>
  <c r="B279" i="15" l="1"/>
  <c r="A277" i="15"/>
  <c r="E278" i="15"/>
  <c r="D277" i="15"/>
  <c r="C277" i="15"/>
  <c r="F277" i="15"/>
  <c r="B280" i="15" l="1"/>
  <c r="A278" i="15"/>
  <c r="D278" i="15"/>
  <c r="C278" i="15"/>
  <c r="E279" i="15"/>
  <c r="F278" i="15"/>
  <c r="B281" i="15" l="1"/>
  <c r="D279" i="15"/>
  <c r="A279" i="15"/>
  <c r="C279" i="15"/>
  <c r="E280" i="15"/>
  <c r="F279" i="15"/>
  <c r="D280" i="15" l="1"/>
  <c r="A280" i="15"/>
  <c r="B282" i="15"/>
  <c r="C280" i="15"/>
  <c r="E281" i="15"/>
  <c r="F280" i="15"/>
  <c r="E282" i="15" l="1"/>
  <c r="D281" i="15"/>
  <c r="B283" i="15"/>
  <c r="A281" i="15"/>
  <c r="C281" i="15"/>
  <c r="F281" i="15"/>
  <c r="B284" i="15" l="1"/>
  <c r="D282" i="15"/>
  <c r="A282" i="15"/>
  <c r="E283" i="15"/>
  <c r="C282" i="15"/>
  <c r="F282" i="15"/>
  <c r="E284" i="15" l="1"/>
  <c r="D283" i="15"/>
  <c r="A283" i="15"/>
  <c r="B285" i="15"/>
  <c r="C283" i="15"/>
  <c r="F283" i="15"/>
  <c r="B286" i="15" l="1"/>
  <c r="A284" i="15"/>
  <c r="E285" i="15"/>
  <c r="D284" i="15"/>
  <c r="C284" i="15"/>
  <c r="F284" i="15"/>
  <c r="E286" i="15" l="1"/>
  <c r="B287" i="15"/>
  <c r="D285" i="15"/>
  <c r="A285" i="15"/>
  <c r="C285" i="15"/>
  <c r="F285" i="15"/>
  <c r="B288" i="15" l="1"/>
  <c r="D286" i="15"/>
  <c r="A286" i="15"/>
  <c r="E287" i="15"/>
  <c r="C286" i="15"/>
  <c r="F286" i="15"/>
  <c r="B289" i="15" l="1"/>
  <c r="A287" i="15"/>
  <c r="D287" i="15"/>
  <c r="E288" i="15"/>
  <c r="C287" i="15"/>
  <c r="F287" i="15"/>
  <c r="D288" i="15" l="1"/>
  <c r="A288" i="15"/>
  <c r="E289" i="15"/>
  <c r="B290" i="15"/>
  <c r="C288" i="15"/>
  <c r="F288" i="15"/>
  <c r="E290" i="15" l="1"/>
  <c r="A289" i="15"/>
  <c r="D289" i="15"/>
  <c r="B291" i="15"/>
  <c r="C289" i="15"/>
  <c r="F289" i="15"/>
  <c r="B292" i="15" l="1"/>
  <c r="D290" i="15"/>
  <c r="A290" i="15"/>
  <c r="C290" i="15"/>
  <c r="E291" i="15"/>
  <c r="F290" i="15"/>
  <c r="D291" i="15" l="1"/>
  <c r="A291" i="15"/>
  <c r="B293" i="15"/>
  <c r="C291" i="15"/>
  <c r="E292" i="15"/>
  <c r="F291" i="15"/>
  <c r="E293" i="15" l="1"/>
  <c r="B294" i="15"/>
  <c r="D292" i="15"/>
  <c r="A292" i="15"/>
  <c r="C292" i="15"/>
  <c r="F292" i="15"/>
  <c r="B295" i="15" l="1"/>
  <c r="D293" i="15"/>
  <c r="A293" i="15"/>
  <c r="C293" i="15"/>
  <c r="E294" i="15"/>
  <c r="F293" i="15"/>
  <c r="A294" i="15" l="1"/>
  <c r="D294" i="15"/>
  <c r="B296" i="15"/>
  <c r="E295" i="15"/>
  <c r="C294" i="15"/>
  <c r="F294" i="15"/>
  <c r="B297" i="15" l="1"/>
  <c r="E296" i="15"/>
  <c r="D295" i="15"/>
  <c r="A295" i="15"/>
  <c r="C295" i="15"/>
  <c r="F295" i="15"/>
  <c r="A296" i="15" l="1"/>
  <c r="D296" i="15"/>
  <c r="B298" i="15"/>
  <c r="E297" i="15"/>
  <c r="C296" i="15"/>
  <c r="F296" i="15"/>
  <c r="E298" i="15" l="1"/>
  <c r="A297" i="15"/>
  <c r="D297" i="15"/>
  <c r="B299" i="15"/>
  <c r="C297" i="15"/>
  <c r="F297" i="15"/>
  <c r="A298" i="15" l="1"/>
  <c r="B300" i="15"/>
  <c r="E299" i="15"/>
  <c r="D298" i="15"/>
  <c r="C298" i="15"/>
  <c r="F298" i="15"/>
  <c r="D299" i="15" l="1"/>
  <c r="A299" i="15"/>
  <c r="E300" i="15"/>
  <c r="B301" i="15"/>
  <c r="C299" i="15"/>
  <c r="F299" i="15"/>
  <c r="A300" i="15" l="1"/>
  <c r="B302" i="15"/>
  <c r="D300" i="15"/>
  <c r="E301" i="15"/>
  <c r="C300" i="15"/>
  <c r="F300" i="15"/>
  <c r="B303" i="15" l="1"/>
  <c r="A301" i="15"/>
  <c r="E302" i="15"/>
  <c r="D301" i="15"/>
  <c r="C301" i="15"/>
  <c r="F301" i="15"/>
  <c r="B304" i="15" l="1"/>
  <c r="D302" i="15"/>
  <c r="A302" i="15"/>
  <c r="E303" i="15"/>
  <c r="C302" i="15"/>
  <c r="F302" i="15"/>
  <c r="B305" i="15" l="1"/>
  <c r="A303" i="15"/>
  <c r="E304" i="15"/>
  <c r="D303" i="15"/>
  <c r="C303" i="15"/>
  <c r="F303" i="15"/>
  <c r="B306" i="15" l="1"/>
  <c r="D304" i="15"/>
  <c r="A304" i="15"/>
  <c r="C304" i="15"/>
  <c r="E305" i="15"/>
  <c r="F304" i="15"/>
  <c r="E306" i="15" l="1"/>
  <c r="D305" i="15"/>
  <c r="B307" i="15"/>
  <c r="A305" i="15"/>
  <c r="C305" i="15"/>
  <c r="F305" i="15"/>
  <c r="D306" i="15" l="1"/>
  <c r="A306" i="15"/>
  <c r="B308" i="15"/>
  <c r="C306" i="15"/>
  <c r="E307" i="15"/>
  <c r="F306" i="15"/>
  <c r="A307" i="15" l="1"/>
  <c r="D307" i="15"/>
  <c r="B309" i="15"/>
  <c r="E308" i="15"/>
  <c r="C307" i="15"/>
  <c r="F307" i="15"/>
  <c r="B310" i="15" l="1"/>
  <c r="D308" i="15"/>
  <c r="A308" i="15"/>
  <c r="C308" i="15"/>
  <c r="E309" i="15"/>
  <c r="F308" i="15"/>
  <c r="E310" i="15" l="1"/>
  <c r="B311" i="15"/>
  <c r="A309" i="15"/>
  <c r="C309" i="15"/>
  <c r="D309" i="15"/>
  <c r="F309" i="15"/>
  <c r="B312" i="15" l="1"/>
  <c r="D310" i="15"/>
  <c r="C310" i="15"/>
  <c r="E311" i="15"/>
  <c r="A310" i="15"/>
  <c r="F310" i="15"/>
  <c r="B313" i="15" l="1"/>
  <c r="A311" i="15"/>
  <c r="C311" i="15"/>
  <c r="E312" i="15"/>
  <c r="D311" i="15"/>
  <c r="F311" i="15"/>
  <c r="B314" i="15" l="1"/>
  <c r="D312" i="15"/>
  <c r="A312" i="15"/>
  <c r="C312" i="15"/>
  <c r="E313" i="15"/>
  <c r="F312" i="15"/>
  <c r="E314" i="15" l="1"/>
  <c r="B315" i="15"/>
  <c r="D313" i="15"/>
  <c r="A313" i="15"/>
  <c r="C313" i="15"/>
  <c r="F313" i="15"/>
  <c r="E315" i="15" l="1"/>
  <c r="D314" i="15"/>
  <c r="A314" i="15"/>
  <c r="B316" i="15"/>
  <c r="C314" i="15"/>
  <c r="F314" i="15"/>
  <c r="D315" i="15" l="1"/>
  <c r="A315" i="15"/>
  <c r="E316" i="15"/>
  <c r="C315" i="15"/>
  <c r="B317" i="15"/>
  <c r="F315" i="15"/>
  <c r="B318" i="15" l="1"/>
  <c r="D316" i="15"/>
  <c r="A316" i="15"/>
  <c r="E317" i="15"/>
  <c r="C316" i="15"/>
  <c r="F316" i="15"/>
  <c r="E318" i="15" l="1"/>
  <c r="B319" i="15"/>
  <c r="D317" i="15"/>
  <c r="A317" i="15"/>
  <c r="C317" i="15"/>
  <c r="F317" i="15"/>
  <c r="B320" i="15" l="1"/>
  <c r="A318" i="15"/>
  <c r="D318" i="15"/>
  <c r="E319" i="15"/>
  <c r="C318" i="15"/>
  <c r="F318" i="15"/>
  <c r="B321" i="15" l="1"/>
  <c r="D319" i="15"/>
  <c r="A319" i="15"/>
  <c r="E320" i="15"/>
  <c r="C319" i="15"/>
  <c r="F319" i="15"/>
  <c r="A320" i="15" l="1"/>
  <c r="D320" i="15"/>
  <c r="B322" i="15"/>
  <c r="C320" i="15"/>
  <c r="E321" i="15"/>
  <c r="F320" i="15"/>
  <c r="E322" i="15" l="1"/>
  <c r="B323" i="15"/>
  <c r="D321" i="15"/>
  <c r="A321" i="15"/>
  <c r="C321" i="15"/>
  <c r="F321" i="15"/>
  <c r="A322" i="15" l="1"/>
  <c r="D322" i="15"/>
  <c r="B324" i="15"/>
  <c r="C322" i="15"/>
  <c r="E323" i="15"/>
  <c r="F322" i="15"/>
  <c r="D323" i="15" l="1"/>
  <c r="A323" i="15"/>
  <c r="B325" i="15"/>
  <c r="C323" i="15"/>
  <c r="E324" i="15"/>
  <c r="F323" i="15"/>
  <c r="E325" i="15" l="1"/>
  <c r="A324" i="15"/>
  <c r="B326" i="15"/>
  <c r="C324" i="15"/>
  <c r="D324" i="15"/>
  <c r="F324" i="15"/>
  <c r="B327" i="15" l="1"/>
  <c r="D325" i="15"/>
  <c r="A325" i="15"/>
  <c r="C325" i="15"/>
  <c r="E326" i="15"/>
  <c r="F325" i="15"/>
  <c r="E327" i="15" l="1"/>
  <c r="A326" i="15"/>
  <c r="D326" i="15"/>
  <c r="C326" i="15"/>
  <c r="B328" i="15"/>
  <c r="F326" i="15"/>
  <c r="B329" i="15" l="1"/>
  <c r="D327" i="15"/>
  <c r="A327" i="15"/>
  <c r="E328" i="15"/>
  <c r="C327" i="15"/>
  <c r="F327" i="15"/>
  <c r="A328" i="15" l="1"/>
  <c r="B330" i="15"/>
  <c r="D328" i="15"/>
  <c r="E329" i="15"/>
  <c r="C328" i="15"/>
  <c r="F328" i="15"/>
  <c r="A329" i="15" l="1"/>
  <c r="D329" i="15"/>
  <c r="B331" i="15"/>
  <c r="E330" i="15"/>
  <c r="C329" i="15"/>
  <c r="F329" i="15"/>
  <c r="B332" i="15" l="1"/>
  <c r="E331" i="15"/>
  <c r="D330" i="15"/>
  <c r="A330" i="15"/>
  <c r="C330" i="15"/>
  <c r="F330" i="15"/>
  <c r="E332" i="15" l="1"/>
  <c r="A331" i="15"/>
  <c r="D331" i="15"/>
  <c r="B333" i="15"/>
  <c r="C331" i="15"/>
  <c r="F331" i="15"/>
  <c r="B334" i="15" l="1"/>
  <c r="D332" i="15"/>
  <c r="A332" i="15"/>
  <c r="C332" i="15"/>
  <c r="E333" i="15"/>
  <c r="F332" i="15"/>
  <c r="B335" i="15" l="1"/>
  <c r="A333" i="15"/>
  <c r="D333" i="15"/>
  <c r="E334" i="15"/>
  <c r="C333" i="15"/>
  <c r="F333" i="15"/>
  <c r="B336" i="15" l="1"/>
  <c r="D334" i="15"/>
  <c r="A334" i="15"/>
  <c r="E335" i="15"/>
  <c r="C334" i="15"/>
  <c r="F334" i="15"/>
  <c r="A335" i="15" l="1"/>
  <c r="D335" i="15"/>
  <c r="E336" i="15"/>
  <c r="B337" i="15"/>
  <c r="C335" i="15"/>
  <c r="F335" i="15"/>
  <c r="B338" i="15" l="1"/>
  <c r="D336" i="15"/>
  <c r="A336" i="15"/>
  <c r="E337" i="15"/>
  <c r="C336" i="15"/>
  <c r="F336" i="15"/>
  <c r="E338" i="15" l="1"/>
  <c r="D337" i="15"/>
  <c r="B339" i="15"/>
  <c r="C337" i="15"/>
  <c r="A337" i="15"/>
  <c r="F337" i="15"/>
  <c r="D338" i="15" l="1"/>
  <c r="A338" i="15"/>
  <c r="B340" i="15"/>
  <c r="C338" i="15"/>
  <c r="E339" i="15"/>
  <c r="F338" i="15"/>
  <c r="A339" i="15" l="1"/>
  <c r="B341" i="15"/>
  <c r="D339" i="15"/>
  <c r="E340" i="15"/>
  <c r="C339" i="15"/>
  <c r="F339" i="15"/>
  <c r="B342" i="15" l="1"/>
  <c r="D340" i="15"/>
  <c r="A340" i="15"/>
  <c r="C340" i="15"/>
  <c r="E341" i="15"/>
  <c r="F340" i="15"/>
  <c r="A341" i="15" l="1"/>
  <c r="B343" i="15"/>
  <c r="C341" i="15"/>
  <c r="E342" i="15"/>
  <c r="D341" i="15"/>
  <c r="F341" i="15"/>
  <c r="B344" i="15" l="1"/>
  <c r="A342" i="15"/>
  <c r="C342" i="15"/>
  <c r="E343" i="15"/>
  <c r="D342" i="15"/>
  <c r="F342" i="15"/>
  <c r="A343" i="15" l="1"/>
  <c r="D343" i="15"/>
  <c r="B345" i="15"/>
  <c r="C343" i="15"/>
  <c r="E344" i="15"/>
  <c r="F343" i="15"/>
  <c r="B346" i="15" l="1"/>
  <c r="D344" i="15"/>
  <c r="A344" i="15"/>
  <c r="C344" i="15"/>
  <c r="E345" i="15"/>
  <c r="F344" i="15"/>
  <c r="A345" i="15" l="1"/>
  <c r="D345" i="15"/>
  <c r="B347" i="15"/>
  <c r="C345" i="15"/>
  <c r="E346" i="15"/>
  <c r="F345" i="15"/>
  <c r="D346" i="15" l="1"/>
  <c r="A346" i="15"/>
  <c r="B348" i="15"/>
  <c r="C346" i="15"/>
  <c r="E347" i="15"/>
  <c r="F346" i="15"/>
  <c r="A347" i="15" l="1"/>
  <c r="D347" i="15"/>
  <c r="B349" i="15"/>
  <c r="C347" i="15"/>
  <c r="E348" i="15"/>
  <c r="F347" i="15"/>
  <c r="E349" i="15" l="1"/>
  <c r="B350" i="15"/>
  <c r="D348" i="15"/>
  <c r="A348" i="15"/>
  <c r="C348" i="15"/>
  <c r="F348" i="15"/>
  <c r="B351" i="15" l="1"/>
  <c r="E350" i="15"/>
  <c r="A349" i="15"/>
  <c r="D349" i="15"/>
  <c r="C349" i="15"/>
  <c r="F349" i="15"/>
  <c r="A350" i="15" l="1"/>
  <c r="C350" i="15"/>
  <c r="E351" i="15"/>
  <c r="D350" i="15"/>
  <c r="B352" i="15"/>
  <c r="F350" i="15"/>
  <c r="B353" i="15" l="1"/>
  <c r="E352" i="15"/>
  <c r="C351" i="15"/>
  <c r="D351" i="15"/>
  <c r="A351" i="15"/>
  <c r="F351" i="15"/>
  <c r="D352" i="15" l="1"/>
  <c r="A352" i="15"/>
  <c r="E353" i="15"/>
  <c r="B354" i="15"/>
  <c r="C352" i="15"/>
  <c r="F352" i="15"/>
  <c r="E354" i="15" l="1"/>
  <c r="A353" i="15"/>
  <c r="C353" i="15"/>
  <c r="B355" i="15"/>
  <c r="D353" i="15"/>
  <c r="F353" i="15"/>
  <c r="D354" i="15" l="1"/>
  <c r="A354" i="15"/>
  <c r="B356" i="15"/>
  <c r="E355" i="15"/>
  <c r="C354" i="15"/>
  <c r="F354" i="15"/>
  <c r="A355" i="15" l="1"/>
  <c r="C355" i="15"/>
  <c r="B357" i="15"/>
  <c r="D355" i="15"/>
  <c r="E356" i="15"/>
  <c r="F355" i="15"/>
  <c r="E357" i="15" l="1"/>
  <c r="A356" i="15"/>
  <c r="C356" i="15"/>
  <c r="B358" i="15"/>
  <c r="D356" i="15"/>
  <c r="F356" i="15"/>
  <c r="B359" i="15" l="1"/>
  <c r="E358" i="15"/>
  <c r="A357" i="15"/>
  <c r="D357" i="15"/>
  <c r="C357" i="15"/>
  <c r="F357" i="15"/>
  <c r="C358" i="15" l="1"/>
  <c r="D358" i="15"/>
  <c r="B360" i="15"/>
  <c r="A358" i="15"/>
  <c r="E359" i="15"/>
  <c r="F358" i="15"/>
  <c r="B361" i="15" l="1"/>
  <c r="D359" i="15"/>
  <c r="C359" i="15"/>
  <c r="E360" i="15"/>
  <c r="A359" i="15"/>
  <c r="F359" i="15"/>
  <c r="C360" i="15" l="1"/>
  <c r="D360" i="15"/>
  <c r="B362" i="15"/>
  <c r="A360" i="15"/>
  <c r="E361" i="15"/>
  <c r="F360" i="15"/>
  <c r="B363" i="15" l="1"/>
  <c r="E362" i="15"/>
  <c r="A361" i="15"/>
  <c r="D361" i="15"/>
  <c r="C361" i="15"/>
  <c r="F361" i="15"/>
  <c r="B364" i="15" l="1"/>
  <c r="E363" i="15"/>
  <c r="A362" i="15"/>
  <c r="D362" i="15"/>
  <c r="C362" i="15"/>
  <c r="F362" i="15"/>
  <c r="E364" i="15" l="1"/>
  <c r="A363" i="15"/>
  <c r="D363" i="15"/>
  <c r="B365" i="15"/>
  <c r="C363" i="15"/>
  <c r="F363" i="15"/>
  <c r="E365" i="15" l="1"/>
  <c r="C364" i="15"/>
  <c r="B366" i="15"/>
  <c r="A364" i="15"/>
  <c r="D364" i="15"/>
  <c r="F364" i="15"/>
  <c r="D365" i="15" l="1"/>
  <c r="E366" i="15"/>
  <c r="C365" i="15"/>
  <c r="A365" i="15"/>
  <c r="B367" i="15"/>
  <c r="F365" i="15"/>
  <c r="A366" i="15" l="1"/>
  <c r="E367" i="15"/>
  <c r="D366" i="15"/>
  <c r="C366" i="15"/>
  <c r="B368" i="15"/>
  <c r="F366" i="15"/>
  <c r="D367" i="15" l="1"/>
  <c r="E368" i="15"/>
  <c r="C367" i="15"/>
  <c r="B369" i="15"/>
  <c r="A367" i="15"/>
  <c r="F367" i="15"/>
  <c r="E369" i="15" l="1"/>
  <c r="C368" i="15"/>
  <c r="D368" i="15"/>
  <c r="A368" i="15"/>
  <c r="B370" i="15"/>
  <c r="F368" i="15"/>
  <c r="A369" i="15" l="1"/>
  <c r="D369" i="15"/>
  <c r="E370" i="15"/>
  <c r="B371" i="15"/>
  <c r="C369" i="15"/>
  <c r="F369" i="15"/>
  <c r="C370" i="15" l="1"/>
  <c r="B372" i="15"/>
  <c r="D370" i="15"/>
  <c r="E371" i="15"/>
  <c r="A370" i="15"/>
  <c r="F370" i="15"/>
  <c r="A371" i="15" l="1"/>
  <c r="B373" i="15"/>
  <c r="E372" i="15"/>
  <c r="C371" i="15"/>
  <c r="D371" i="15"/>
  <c r="F371" i="15"/>
  <c r="C372" i="15" l="1"/>
  <c r="E373" i="15"/>
  <c r="D372" i="15"/>
  <c r="B374" i="15"/>
  <c r="A372" i="15"/>
  <c r="F372" i="15"/>
  <c r="C373" i="15" l="1"/>
  <c r="A373" i="15"/>
  <c r="B375" i="15"/>
  <c r="E374" i="15"/>
  <c r="D373" i="15"/>
  <c r="F373" i="15"/>
  <c r="E375" i="15" l="1"/>
  <c r="B376" i="15"/>
  <c r="A374" i="15"/>
  <c r="D374" i="15"/>
  <c r="C374" i="15"/>
  <c r="F374" i="15"/>
  <c r="D375" i="15" l="1"/>
  <c r="E376" i="15"/>
  <c r="A375" i="15"/>
  <c r="B377" i="15"/>
  <c r="C375" i="15"/>
  <c r="F375" i="15"/>
  <c r="E377" i="15" l="1"/>
  <c r="D376" i="15"/>
  <c r="C376" i="15"/>
  <c r="A376" i="15"/>
  <c r="B378" i="15"/>
  <c r="F376" i="15"/>
  <c r="E378" i="15" l="1"/>
  <c r="D377" i="15"/>
  <c r="B379" i="15"/>
  <c r="A377" i="15"/>
  <c r="C377" i="15"/>
  <c r="F377" i="15"/>
  <c r="A378" i="15" l="1"/>
  <c r="D378" i="15"/>
  <c r="C378" i="15"/>
  <c r="B380" i="15"/>
  <c r="E379" i="15"/>
  <c r="F378" i="15"/>
  <c r="E380" i="15" l="1"/>
  <c r="D379" i="15"/>
  <c r="A379" i="15"/>
  <c r="B381" i="15"/>
  <c r="C379" i="15"/>
  <c r="F379" i="15"/>
  <c r="B382" i="15" l="1"/>
  <c r="C380" i="15"/>
  <c r="D380" i="15"/>
  <c r="E381" i="15"/>
  <c r="A380" i="15"/>
  <c r="F380" i="15"/>
  <c r="E382" i="15" l="1"/>
  <c r="B383" i="15"/>
  <c r="C381" i="15"/>
  <c r="A381" i="15"/>
  <c r="D381" i="15"/>
  <c r="F381" i="15"/>
  <c r="B384" i="15" l="1"/>
  <c r="C382" i="15"/>
  <c r="D382" i="15"/>
  <c r="E383" i="15"/>
  <c r="A382" i="15"/>
  <c r="F382" i="15"/>
  <c r="A383" i="15" l="1"/>
  <c r="E384" i="15"/>
  <c r="B385" i="15"/>
  <c r="D383" i="15"/>
  <c r="C383" i="15"/>
  <c r="F383" i="15"/>
  <c r="C384" i="15" l="1"/>
  <c r="E385" i="15"/>
  <c r="D384" i="15"/>
  <c r="B386" i="15"/>
  <c r="A384" i="15"/>
  <c r="F384" i="15"/>
  <c r="A385" i="15" l="1"/>
  <c r="E386" i="15"/>
  <c r="B387" i="15"/>
  <c r="D385" i="15"/>
  <c r="C385" i="15"/>
  <c r="F385" i="15"/>
  <c r="C386" i="15" l="1"/>
  <c r="D386" i="15"/>
  <c r="A386" i="15"/>
  <c r="B388" i="15"/>
  <c r="E387" i="15"/>
  <c r="F386" i="15"/>
  <c r="D387" i="15" l="1"/>
  <c r="C387" i="15"/>
  <c r="B389" i="15"/>
  <c r="A387" i="15"/>
  <c r="E388" i="15"/>
  <c r="F387" i="15"/>
  <c r="B390" i="15" l="1"/>
  <c r="C388" i="15"/>
  <c r="D388" i="15"/>
  <c r="E389" i="15"/>
  <c r="A388" i="15"/>
  <c r="F388" i="15"/>
  <c r="D389" i="15" l="1"/>
  <c r="C389" i="15"/>
  <c r="B391" i="15"/>
  <c r="E390" i="15"/>
  <c r="A389" i="15"/>
  <c r="F389" i="15"/>
  <c r="C390" i="15" l="1"/>
  <c r="E391" i="15"/>
  <c r="D390" i="15"/>
  <c r="A390" i="15"/>
  <c r="B392" i="15"/>
  <c r="F390" i="15"/>
  <c r="D391" i="15" l="1"/>
  <c r="C391" i="15"/>
  <c r="B393" i="15"/>
  <c r="E392" i="15"/>
  <c r="A391" i="15"/>
  <c r="F391" i="15"/>
  <c r="E393" i="15" l="1"/>
  <c r="A392" i="15"/>
  <c r="D392" i="15"/>
  <c r="B394" i="15"/>
  <c r="C392" i="15"/>
  <c r="F392" i="15"/>
  <c r="A393" i="15" l="1"/>
  <c r="E394" i="15"/>
  <c r="B395" i="15"/>
  <c r="D393" i="15"/>
  <c r="C393" i="15"/>
  <c r="F393" i="15"/>
  <c r="A394" i="15" l="1"/>
  <c r="D394" i="15"/>
  <c r="E395" i="15"/>
  <c r="B396" i="15"/>
  <c r="C394" i="15"/>
  <c r="F394" i="15"/>
  <c r="A395" i="15" l="1"/>
  <c r="D395" i="15"/>
  <c r="B397" i="15"/>
  <c r="C395" i="15"/>
  <c r="E396" i="15"/>
  <c r="F395" i="15"/>
  <c r="A396" i="15" l="1"/>
  <c r="D396" i="15"/>
  <c r="C396" i="15"/>
  <c r="B398" i="15"/>
  <c r="E397" i="15"/>
  <c r="F396" i="15"/>
  <c r="D397" i="15" l="1"/>
  <c r="C397" i="15"/>
  <c r="A397" i="15"/>
  <c r="E398" i="15"/>
  <c r="B399" i="15"/>
  <c r="F397" i="15"/>
  <c r="A398" i="15" l="1"/>
  <c r="B400" i="15"/>
  <c r="D398" i="15"/>
  <c r="C398" i="15"/>
  <c r="E399" i="15"/>
  <c r="F398" i="15"/>
  <c r="C399" i="15" l="1"/>
  <c r="A399" i="15"/>
  <c r="D399" i="15"/>
  <c r="B401" i="15"/>
  <c r="E400" i="15"/>
  <c r="F399" i="15"/>
  <c r="C400" i="15" l="1"/>
  <c r="E401" i="15"/>
  <c r="D400" i="15"/>
  <c r="A400" i="15"/>
  <c r="B402" i="15"/>
  <c r="F400" i="15"/>
  <c r="A401" i="15" l="1"/>
  <c r="E402" i="15"/>
  <c r="B403" i="15"/>
  <c r="C401" i="15"/>
  <c r="D401" i="15"/>
  <c r="F401" i="15"/>
  <c r="D402" i="15" l="1"/>
  <c r="C402" i="15"/>
  <c r="E403" i="15"/>
  <c r="A402" i="15"/>
  <c r="B404" i="15"/>
  <c r="F402" i="15"/>
  <c r="E404" i="15" l="1"/>
  <c r="B405" i="15"/>
  <c r="C403" i="15"/>
  <c r="A403" i="15"/>
  <c r="D403" i="15"/>
  <c r="F403" i="15"/>
  <c r="A404" i="15" l="1"/>
  <c r="B406" i="15"/>
  <c r="C404" i="15"/>
  <c r="D404" i="15"/>
  <c r="E405" i="15"/>
  <c r="F404" i="15"/>
  <c r="D405" i="15" l="1"/>
  <c r="B407" i="15"/>
  <c r="C405" i="15"/>
  <c r="A405" i="15"/>
  <c r="E406" i="15"/>
  <c r="F405" i="15"/>
  <c r="B408" i="15" l="1"/>
  <c r="C406" i="15"/>
  <c r="D406" i="15"/>
  <c r="A406" i="15"/>
  <c r="E407" i="15"/>
  <c r="F406" i="15"/>
  <c r="B409" i="15" l="1"/>
  <c r="E408" i="15"/>
  <c r="A407" i="15"/>
  <c r="D407" i="15"/>
  <c r="C407" i="15"/>
  <c r="F407" i="15"/>
  <c r="C408" i="15" l="1"/>
  <c r="D408" i="15"/>
  <c r="B410" i="15"/>
  <c r="E409" i="15"/>
  <c r="A408" i="15"/>
  <c r="F408" i="15"/>
  <c r="A409" i="15" l="1"/>
  <c r="B411" i="15"/>
  <c r="C409" i="15"/>
  <c r="E410" i="15"/>
  <c r="D409" i="15"/>
  <c r="F409" i="15"/>
  <c r="C410" i="15" l="1"/>
  <c r="E411" i="15"/>
  <c r="D410" i="15"/>
  <c r="B412" i="15"/>
  <c r="A410" i="15"/>
  <c r="F410" i="15"/>
  <c r="B413" i="15" l="1"/>
  <c r="C411" i="15"/>
  <c r="A411" i="15"/>
  <c r="E412" i="15"/>
  <c r="D411" i="15"/>
  <c r="F411" i="15"/>
  <c r="A412" i="15" l="1"/>
  <c r="D412" i="15"/>
  <c r="C412" i="15"/>
  <c r="E413" i="15"/>
  <c r="B414" i="15"/>
  <c r="F412" i="15"/>
  <c r="D413" i="15" l="1"/>
  <c r="C413" i="15"/>
  <c r="E414" i="15"/>
  <c r="B415" i="15"/>
  <c r="A413" i="15"/>
  <c r="F413" i="15"/>
  <c r="B416" i="15" l="1"/>
  <c r="C414" i="15"/>
  <c r="D414" i="15"/>
  <c r="A414" i="15"/>
  <c r="E415" i="15"/>
  <c r="F414" i="15"/>
  <c r="C415" i="15" l="1"/>
  <c r="A415" i="15"/>
  <c r="E416" i="15"/>
  <c r="B417" i="15"/>
  <c r="D415" i="15"/>
  <c r="F415" i="15"/>
  <c r="D416" i="15" l="1"/>
  <c r="B418" i="15"/>
  <c r="C416" i="15"/>
  <c r="E417" i="15"/>
  <c r="A416" i="15"/>
  <c r="F416" i="15"/>
  <c r="B419" i="15" l="1"/>
  <c r="C417" i="15"/>
  <c r="A417" i="15"/>
  <c r="E418" i="15"/>
  <c r="D417" i="15"/>
  <c r="F417" i="15"/>
  <c r="E419" i="15" l="1"/>
  <c r="A418" i="15"/>
  <c r="D418" i="15"/>
  <c r="B420" i="15"/>
  <c r="C418" i="15"/>
  <c r="F418" i="15"/>
  <c r="E420" i="15" l="1"/>
  <c r="B421" i="15"/>
  <c r="C419" i="15"/>
  <c r="A419" i="15"/>
  <c r="D419" i="15"/>
  <c r="F419" i="15"/>
  <c r="A420" i="15" l="1"/>
  <c r="B422" i="15"/>
  <c r="D420" i="15"/>
  <c r="C420" i="15"/>
  <c r="E421" i="15"/>
  <c r="F420" i="15"/>
  <c r="D421" i="15" l="1"/>
  <c r="A421" i="15"/>
  <c r="E422" i="15"/>
  <c r="C421" i="15"/>
  <c r="B423" i="15"/>
  <c r="F421" i="15"/>
  <c r="B424" i="15" l="1"/>
  <c r="C422" i="15"/>
  <c r="D422" i="15"/>
  <c r="E423" i="15"/>
  <c r="A422" i="15"/>
  <c r="F422" i="15"/>
  <c r="D423" i="15" l="1"/>
  <c r="C423" i="15"/>
  <c r="B425" i="15"/>
  <c r="E424" i="15"/>
  <c r="A423" i="15"/>
  <c r="F423" i="15"/>
  <c r="C424" i="15" l="1"/>
  <c r="D424" i="15"/>
  <c r="A424" i="15"/>
  <c r="B426" i="15"/>
  <c r="E425" i="15"/>
  <c r="F424" i="15"/>
  <c r="A425" i="15" l="1"/>
  <c r="E426" i="15"/>
  <c r="B427" i="15"/>
  <c r="C425" i="15"/>
  <c r="D425" i="15"/>
  <c r="F425" i="15"/>
  <c r="D426" i="15" l="1"/>
  <c r="C426" i="15"/>
  <c r="A426" i="15"/>
  <c r="E427" i="15"/>
  <c r="B428" i="15"/>
  <c r="F426" i="15"/>
  <c r="C427" i="15" l="1"/>
  <c r="A427" i="15"/>
  <c r="E428" i="15"/>
  <c r="B429" i="15"/>
  <c r="D427" i="15"/>
  <c r="F427" i="15"/>
  <c r="A428" i="15" l="1"/>
  <c r="D428" i="15"/>
  <c r="E429" i="15"/>
  <c r="B430" i="15"/>
  <c r="C428" i="15"/>
  <c r="F428" i="15"/>
  <c r="D429" i="15" l="1"/>
  <c r="C429" i="15"/>
  <c r="B431" i="15"/>
  <c r="E430" i="15"/>
  <c r="A429" i="15"/>
  <c r="F429" i="15"/>
  <c r="C430" i="15" l="1"/>
  <c r="E431" i="15"/>
  <c r="D430" i="15"/>
  <c r="A430" i="15"/>
  <c r="B432" i="15"/>
  <c r="F430" i="15"/>
  <c r="E432" i="15" l="1"/>
  <c r="D431" i="15"/>
  <c r="C431" i="15"/>
  <c r="A431" i="15"/>
  <c r="B433" i="15"/>
  <c r="F431" i="15"/>
  <c r="C432" i="15" l="1"/>
  <c r="E433" i="15"/>
  <c r="B434" i="15"/>
  <c r="D432" i="15"/>
  <c r="A432" i="15"/>
  <c r="F432" i="15"/>
  <c r="A433" i="15" l="1"/>
  <c r="E434" i="15"/>
  <c r="C433" i="15"/>
  <c r="B435" i="15"/>
  <c r="D433" i="15"/>
  <c r="F433" i="15"/>
  <c r="A434" i="15" l="1"/>
  <c r="B436" i="15"/>
  <c r="E435" i="15"/>
  <c r="D434" i="15"/>
  <c r="C434" i="15"/>
  <c r="F434" i="15"/>
  <c r="E436" i="15" l="1"/>
  <c r="B437" i="15"/>
  <c r="D435" i="15"/>
  <c r="C435" i="15"/>
  <c r="A435" i="15"/>
  <c r="F435" i="15"/>
  <c r="A436" i="15" l="1"/>
  <c r="D436" i="15"/>
  <c r="C436" i="15"/>
  <c r="E437" i="15"/>
  <c r="B438" i="15"/>
  <c r="F436" i="15"/>
  <c r="D437" i="15" l="1"/>
  <c r="C437" i="15"/>
  <c r="B439" i="15"/>
  <c r="A437" i="15"/>
  <c r="E438" i="15"/>
  <c r="F437" i="15"/>
  <c r="C438" i="15" l="1"/>
  <c r="E439" i="15"/>
  <c r="D438" i="15"/>
  <c r="A438" i="15"/>
  <c r="B440" i="15"/>
  <c r="F438" i="15"/>
  <c r="C439" i="15" l="1"/>
  <c r="A439" i="15"/>
  <c r="E440" i="15"/>
  <c r="B441" i="15"/>
  <c r="D439" i="15"/>
  <c r="F439" i="15"/>
  <c r="C440" i="15" l="1"/>
  <c r="D440" i="15"/>
  <c r="A440" i="15"/>
  <c r="E441" i="15"/>
  <c r="B442" i="15"/>
  <c r="F440" i="15"/>
  <c r="B443" i="15" l="1"/>
  <c r="E442" i="15"/>
  <c r="D441" i="15"/>
  <c r="C441" i="15"/>
  <c r="A441" i="15"/>
  <c r="F441" i="15"/>
  <c r="B444" i="15" l="1"/>
  <c r="A442" i="15"/>
  <c r="E443" i="15"/>
  <c r="C442" i="15"/>
  <c r="D442" i="15"/>
  <c r="F442" i="15"/>
  <c r="A443" i="15" l="1"/>
  <c r="C443" i="15"/>
  <c r="B445" i="15"/>
  <c r="E444" i="15"/>
  <c r="D443" i="15"/>
  <c r="F443" i="15"/>
  <c r="A444" i="15" l="1"/>
  <c r="B446" i="15"/>
  <c r="C444" i="15"/>
  <c r="E445" i="15"/>
  <c r="D444" i="15"/>
  <c r="F444" i="15"/>
  <c r="A445" i="15" l="1"/>
  <c r="E446" i="15"/>
  <c r="C445" i="15"/>
  <c r="B447" i="15"/>
  <c r="D445" i="15"/>
  <c r="F445" i="15"/>
  <c r="D446" i="15" l="1"/>
  <c r="E447" i="15"/>
  <c r="A446" i="15"/>
  <c r="C446" i="15"/>
  <c r="B448" i="15"/>
  <c r="F446" i="15"/>
  <c r="E448" i="15" l="1"/>
  <c r="A447" i="15"/>
  <c r="B449" i="15"/>
  <c r="C447" i="15"/>
  <c r="D447" i="15"/>
  <c r="F447" i="15"/>
  <c r="B450" i="15" l="1"/>
  <c r="D448" i="15"/>
  <c r="A448" i="15"/>
  <c r="C448" i="15"/>
  <c r="E449" i="15"/>
  <c r="F448" i="15"/>
  <c r="C449" i="15" l="1"/>
  <c r="D449" i="15"/>
  <c r="B451" i="15"/>
  <c r="E450" i="15"/>
  <c r="A449" i="15"/>
  <c r="F449" i="15"/>
  <c r="A450" i="15" l="1"/>
  <c r="B452" i="15"/>
  <c r="D450" i="15"/>
  <c r="E451" i="15"/>
  <c r="C450" i="15"/>
  <c r="F450" i="15"/>
  <c r="B453" i="15" l="1"/>
  <c r="A451" i="15"/>
  <c r="D451" i="15"/>
  <c r="C451" i="15"/>
  <c r="E452" i="15"/>
  <c r="F451" i="15"/>
  <c r="A452" i="15" l="1"/>
  <c r="D452" i="15"/>
  <c r="E453" i="15"/>
  <c r="C452" i="15"/>
  <c r="B454" i="15"/>
  <c r="F452" i="15"/>
  <c r="B455" i="15" l="1"/>
  <c r="A453" i="15"/>
  <c r="C453" i="15"/>
  <c r="D453" i="15"/>
  <c r="E454" i="15"/>
  <c r="F453" i="15"/>
  <c r="B456" i="15" l="1"/>
  <c r="E455" i="15"/>
  <c r="C454" i="15"/>
  <c r="D454" i="15"/>
  <c r="A454" i="15"/>
  <c r="F454" i="15"/>
  <c r="C455" i="15" l="1"/>
  <c r="D455" i="15"/>
  <c r="B457" i="15"/>
  <c r="E456" i="15"/>
  <c r="A455" i="15"/>
  <c r="F455" i="15"/>
  <c r="B458" i="15" l="1"/>
  <c r="E457" i="15"/>
  <c r="A456" i="15"/>
  <c r="D456" i="15"/>
  <c r="C456" i="15"/>
  <c r="F456" i="15"/>
  <c r="D457" i="15" l="1"/>
  <c r="A457" i="15"/>
  <c r="C457" i="15"/>
  <c r="B459" i="15"/>
  <c r="E458" i="15"/>
  <c r="F457" i="15"/>
  <c r="A458" i="15" l="1"/>
  <c r="B460" i="15"/>
  <c r="E459" i="15"/>
  <c r="D458" i="15"/>
  <c r="C458" i="15"/>
  <c r="F458" i="15"/>
  <c r="D459" i="15" l="1"/>
  <c r="A459" i="15"/>
  <c r="C459" i="15"/>
  <c r="E460" i="15"/>
  <c r="B461" i="15"/>
  <c r="F459" i="15"/>
  <c r="B462" i="15" l="1"/>
  <c r="E461" i="15"/>
  <c r="C460" i="15"/>
  <c r="D460" i="15"/>
  <c r="A460" i="15"/>
  <c r="F460" i="15"/>
  <c r="A461" i="15" l="1"/>
  <c r="E462" i="15"/>
  <c r="D461" i="15"/>
  <c r="B463" i="15"/>
  <c r="C461" i="15"/>
  <c r="F461" i="15"/>
  <c r="B464" i="15" l="1"/>
  <c r="D462" i="15"/>
  <c r="A462" i="15"/>
  <c r="C462" i="15"/>
  <c r="E463" i="15"/>
  <c r="F462" i="15"/>
  <c r="C463" i="15" l="1"/>
  <c r="A463" i="15"/>
  <c r="D463" i="15"/>
  <c r="E464" i="15"/>
  <c r="B465" i="15"/>
  <c r="F463" i="15"/>
  <c r="E465" i="15" l="1"/>
  <c r="C464" i="15"/>
  <c r="A464" i="15"/>
  <c r="B466" i="15"/>
  <c r="D464" i="15"/>
  <c r="F464" i="15"/>
  <c r="D465" i="15" l="1"/>
  <c r="A465" i="15"/>
  <c r="C465" i="15"/>
  <c r="E466" i="15"/>
  <c r="B467" i="15"/>
  <c r="F465" i="15"/>
  <c r="A466" i="15" l="1"/>
  <c r="B468" i="15"/>
  <c r="E467" i="15"/>
  <c r="D466" i="15"/>
  <c r="C466" i="15"/>
  <c r="F466" i="15"/>
  <c r="D467" i="15" l="1"/>
  <c r="B469" i="15"/>
  <c r="A467" i="15"/>
  <c r="C467" i="15"/>
  <c r="E468" i="15"/>
  <c r="F467" i="15"/>
  <c r="E469" i="15" l="1"/>
  <c r="A468" i="15"/>
  <c r="C468" i="15"/>
  <c r="B470" i="15"/>
  <c r="D468" i="15"/>
  <c r="F468" i="15"/>
  <c r="B471" i="15" l="1"/>
  <c r="C469" i="15"/>
  <c r="E470" i="15"/>
  <c r="A469" i="15"/>
  <c r="D469" i="15"/>
  <c r="F469" i="15"/>
  <c r="E471" i="15" l="1"/>
  <c r="C470" i="15"/>
  <c r="B472" i="15"/>
  <c r="D470" i="15"/>
  <c r="A470" i="15"/>
  <c r="F470" i="15"/>
  <c r="C471" i="15" l="1"/>
  <c r="A471" i="15"/>
  <c r="D471" i="15"/>
  <c r="E472" i="15"/>
  <c r="B473" i="15"/>
  <c r="F471" i="15"/>
  <c r="A472" i="15" l="1"/>
  <c r="E473" i="15"/>
  <c r="C472" i="15"/>
  <c r="B474" i="15"/>
  <c r="D472" i="15"/>
  <c r="F472" i="15"/>
  <c r="D473" i="15" l="1"/>
  <c r="B475" i="15"/>
  <c r="A473" i="15"/>
  <c r="C473" i="15"/>
  <c r="E474" i="15"/>
  <c r="F473" i="15"/>
  <c r="E475" i="15" l="1"/>
  <c r="D474" i="15"/>
  <c r="A474" i="15"/>
  <c r="B476" i="15"/>
  <c r="C474" i="15"/>
  <c r="F474" i="15"/>
  <c r="D475" i="15" l="1"/>
  <c r="B477" i="15"/>
  <c r="A475" i="15"/>
  <c r="C475" i="15"/>
  <c r="E476" i="15"/>
  <c r="F475" i="15"/>
  <c r="E477" i="15" l="1"/>
  <c r="C476" i="15"/>
  <c r="B478" i="15"/>
  <c r="D476" i="15"/>
  <c r="A476" i="15"/>
  <c r="F476" i="15"/>
  <c r="B479" i="15" l="1"/>
  <c r="C477" i="15"/>
  <c r="A477" i="15"/>
  <c r="E478" i="15"/>
  <c r="D477" i="15"/>
  <c r="F477" i="15"/>
  <c r="B480" i="15" l="1"/>
  <c r="D478" i="15"/>
  <c r="E479" i="15"/>
  <c r="A478" i="15"/>
  <c r="C478" i="15"/>
  <c r="F478" i="15"/>
  <c r="C479" i="15" l="1"/>
  <c r="E480" i="15"/>
  <c r="D479" i="15"/>
  <c r="B481" i="15"/>
  <c r="A479" i="15"/>
  <c r="F479" i="15"/>
  <c r="A480" i="15" l="1"/>
  <c r="E481" i="15"/>
  <c r="D480" i="15"/>
  <c r="C480" i="15"/>
  <c r="B482" i="15"/>
  <c r="F480" i="15"/>
  <c r="D481" i="15" l="1"/>
  <c r="B483" i="15"/>
  <c r="A481" i="15"/>
  <c r="E482" i="15"/>
  <c r="C481" i="15"/>
  <c r="F481" i="15"/>
  <c r="A482" i="15" l="1"/>
  <c r="E483" i="15"/>
  <c r="D482" i="15"/>
  <c r="C482" i="15"/>
  <c r="B484" i="15"/>
  <c r="F482" i="15"/>
  <c r="A483" i="15" l="1"/>
  <c r="C483" i="15"/>
  <c r="D483" i="15"/>
  <c r="E484" i="15"/>
  <c r="B485" i="15"/>
  <c r="F483" i="15"/>
  <c r="B486" i="15" l="1"/>
  <c r="D484" i="15"/>
  <c r="E485" i="15"/>
  <c r="A484" i="15"/>
  <c r="C484" i="15"/>
  <c r="F484" i="15"/>
  <c r="B487" i="15" l="1"/>
  <c r="C485" i="15"/>
  <c r="A485" i="15"/>
  <c r="E486" i="15"/>
  <c r="D485" i="15"/>
  <c r="F485" i="15"/>
  <c r="B488" i="15" l="1"/>
  <c r="A486" i="15"/>
  <c r="C486" i="15"/>
  <c r="D486" i="15"/>
  <c r="E487" i="15"/>
  <c r="F486" i="15"/>
  <c r="C487" i="15" l="1"/>
  <c r="A487" i="15"/>
  <c r="D487" i="15"/>
  <c r="B489" i="15"/>
  <c r="E488" i="15"/>
  <c r="F487" i="15"/>
  <c r="D488" i="15" l="1"/>
  <c r="C488" i="15"/>
  <c r="A488" i="15"/>
  <c r="B490" i="15"/>
  <c r="E489" i="15"/>
  <c r="F488" i="15"/>
  <c r="D489" i="15" l="1"/>
  <c r="A489" i="15"/>
  <c r="C489" i="15"/>
  <c r="E490" i="15"/>
  <c r="B491" i="15"/>
  <c r="F489" i="15"/>
  <c r="E491" i="15" l="1"/>
  <c r="C490" i="15"/>
  <c r="A490" i="15"/>
  <c r="B492" i="15"/>
  <c r="D490" i="15"/>
  <c r="F490" i="15"/>
  <c r="D491" i="15" l="1"/>
  <c r="B493" i="15"/>
  <c r="A491" i="15"/>
  <c r="C491" i="15"/>
  <c r="E492" i="15"/>
  <c r="F491" i="15"/>
  <c r="B494" i="15" l="1"/>
  <c r="D492" i="15"/>
  <c r="E493" i="15"/>
  <c r="A492" i="15"/>
  <c r="C492" i="15"/>
  <c r="F492" i="15"/>
  <c r="B495" i="15" l="1"/>
  <c r="C493" i="15"/>
  <c r="A493" i="15"/>
  <c r="D493" i="15"/>
  <c r="E494" i="15"/>
  <c r="F493" i="15"/>
  <c r="E495" i="15" l="1"/>
  <c r="C494" i="15"/>
  <c r="B496" i="15"/>
  <c r="D494" i="15"/>
  <c r="A494" i="15"/>
  <c r="F494" i="15"/>
  <c r="C495" i="15" l="1"/>
  <c r="E496" i="15"/>
  <c r="A495" i="15"/>
  <c r="B497" i="15"/>
  <c r="D495" i="15"/>
  <c r="F495" i="15"/>
  <c r="C496" i="15" l="1"/>
  <c r="B498" i="15"/>
  <c r="D496" i="15"/>
  <c r="E497" i="15"/>
  <c r="A496" i="15"/>
  <c r="F496" i="15"/>
  <c r="A497" i="15" l="1"/>
  <c r="C497" i="15"/>
  <c r="E498" i="15"/>
  <c r="B499" i="15"/>
  <c r="D497" i="15"/>
  <c r="F497" i="15"/>
  <c r="C498" i="15" l="1"/>
  <c r="A498" i="15"/>
  <c r="B500" i="15"/>
  <c r="D498" i="15"/>
  <c r="E499" i="15"/>
  <c r="F498" i="15"/>
  <c r="B501" i="15" l="1"/>
  <c r="E500" i="15"/>
  <c r="A499" i="15"/>
  <c r="C499" i="15"/>
  <c r="D499" i="15"/>
  <c r="F499" i="15"/>
  <c r="E501" i="15" l="1"/>
  <c r="D500" i="15"/>
  <c r="C500" i="15"/>
  <c r="B502" i="15"/>
  <c r="A500" i="15"/>
  <c r="F500" i="15"/>
  <c r="B503" i="15" l="1"/>
  <c r="C501" i="15"/>
  <c r="D501" i="15"/>
  <c r="E502" i="15"/>
  <c r="A501" i="15"/>
  <c r="F501" i="15"/>
  <c r="E503" i="15" l="1"/>
  <c r="B504" i="15"/>
  <c r="C502" i="15"/>
  <c r="D502" i="15"/>
  <c r="A502" i="15"/>
  <c r="F502" i="15"/>
  <c r="B505" i="15" l="1"/>
  <c r="A503" i="15"/>
  <c r="C503" i="15"/>
  <c r="E504" i="15"/>
  <c r="D503" i="15"/>
  <c r="F503" i="15"/>
  <c r="D504" i="15" l="1"/>
  <c r="A504" i="15"/>
  <c r="C504" i="15"/>
  <c r="E505" i="15"/>
  <c r="F504" i="15"/>
  <c r="F505" i="15"/>
</calcChain>
</file>

<file path=xl/sharedStrings.xml><?xml version="1.0" encoding="utf-8"?>
<sst xmlns="http://schemas.openxmlformats.org/spreadsheetml/2006/main" count="1160" uniqueCount="284">
  <si>
    <t>שנה</t>
  </si>
  <si>
    <t>קטגוריה</t>
  </si>
  <si>
    <r>
      <t xml:space="preserve">נושא </t>
    </r>
    <r>
      <rPr>
        <b/>
        <sz val="12"/>
        <rFont val="Arial"/>
        <family val="2"/>
        <charset val="177"/>
      </rPr>
      <t>/ חודש</t>
    </r>
  </si>
  <si>
    <t>תקציב</t>
  </si>
  <si>
    <t>ממוצע</t>
  </si>
  <si>
    <t>תוצאה ללא החזר חובות</t>
  </si>
  <si>
    <t>הכנסות</t>
  </si>
  <si>
    <t>הוצאות</t>
  </si>
  <si>
    <r>
      <t xml:space="preserve">הפרש </t>
    </r>
    <r>
      <rPr>
        <b/>
        <sz val="10"/>
        <rFont val="Arial"/>
        <family val="2"/>
        <charset val="177"/>
      </rPr>
      <t>(</t>
    </r>
    <r>
      <rPr>
        <b/>
        <sz val="10"/>
        <rFont val="Arial"/>
        <family val="2"/>
      </rPr>
      <t>ללא החזר חובות</t>
    </r>
    <r>
      <rPr>
        <b/>
        <sz val="10"/>
        <rFont val="Arial"/>
        <family val="2"/>
        <charset val="177"/>
      </rPr>
      <t>)</t>
    </r>
  </si>
  <si>
    <t>תוצאה כולל החזר חובות</t>
  </si>
  <si>
    <t>הפרש כולל החזר חובות</t>
  </si>
  <si>
    <t>שכר דירה</t>
  </si>
  <si>
    <t>חשמל</t>
  </si>
  <si>
    <t>גז</t>
  </si>
  <si>
    <t>ביטוח לאומי</t>
  </si>
  <si>
    <t>חינוך</t>
  </si>
  <si>
    <t>בריאות</t>
  </si>
  <si>
    <t>מנויים</t>
  </si>
  <si>
    <t>מזון</t>
  </si>
  <si>
    <t>שונות</t>
  </si>
  <si>
    <r>
      <t>סה</t>
    </r>
    <r>
      <rPr>
        <b/>
        <sz val="16"/>
        <rFont val="Arial"/>
        <family val="2"/>
        <charset val="177"/>
      </rPr>
      <t>"כ הוצאות</t>
    </r>
  </si>
  <si>
    <t>מזונות</t>
  </si>
  <si>
    <t>מתנות</t>
  </si>
  <si>
    <r>
      <t>סה</t>
    </r>
    <r>
      <rPr>
        <b/>
        <sz val="16"/>
        <rFont val="Arial"/>
        <family val="2"/>
        <charset val="177"/>
      </rPr>
      <t>"כ הכנסות</t>
    </r>
  </si>
  <si>
    <t>רישום הוצאות</t>
  </si>
  <si>
    <t>רישום הכנסות</t>
  </si>
  <si>
    <t>נושא</t>
  </si>
  <si>
    <t>סכום</t>
  </si>
  <si>
    <t>דו"ח חודשי לחודש:</t>
  </si>
  <si>
    <t>ינואר</t>
  </si>
  <si>
    <t>תכנון</t>
  </si>
  <si>
    <t>בפועל</t>
  </si>
  <si>
    <t>סה"כ הכנסות</t>
  </si>
  <si>
    <t>סה"כ הוצאות</t>
  </si>
  <si>
    <t>בניכוי הוצאות</t>
  </si>
  <si>
    <t>הפרש לחודש</t>
  </si>
  <si>
    <t>פברואר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</si>
  <si>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</si>
  <si>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</si>
  <si>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</si>
  <si>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</si>
  <si>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</si>
  <si>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</si>
  <si>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</si>
  <si>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</si>
  <si>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</si>
  <si>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יתרה</t>
  </si>
  <si>
    <t>סיכום השנה</t>
  </si>
  <si>
    <t>פירוט השנה</t>
  </si>
  <si>
    <t>הערות</t>
  </si>
  <si>
    <t>יום
 בחודש</t>
  </si>
  <si>
    <t>מיסי ישוב / ועד בית</t>
  </si>
  <si>
    <t>ארנונה / שמירה</t>
  </si>
  <si>
    <t>ביטוחים (למעט רכב)</t>
  </si>
  <si>
    <t>טיפולי שיניים</t>
  </si>
  <si>
    <t>הוראות קבע לחיסכון</t>
  </si>
  <si>
    <t>עמלות וריביות בנקים</t>
  </si>
  <si>
    <t>רכישות וקניות</t>
  </si>
  <si>
    <t>ביגוד והנעלה</t>
  </si>
  <si>
    <t>אחר 1</t>
  </si>
  <si>
    <t>אחר 2</t>
  </si>
  <si>
    <t>אחר 3</t>
  </si>
  <si>
    <t>אחר 4</t>
  </si>
  <si>
    <t>סיגריות</t>
  </si>
  <si>
    <t>אפשר לעשות את זה רק פעם אחת בהתחלה</t>
  </si>
  <si>
    <t>רצוי לשנות את כל שמות שקוראים להם אחר 1, אחר 2 וכו'</t>
  </si>
  <si>
    <t>לשנות רק בגליון "סיכום שנתי" לא באף גליון אחר.</t>
  </si>
  <si>
    <r>
      <t>לפני שמתחילים -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  <charset val="177"/>
      </rPr>
      <t>ניתן לגשת לגליון "סיכום שנתי" ולשנות את שמות הסעיפים למה שיותר מתאים לכם.</t>
    </r>
  </si>
  <si>
    <t>ניהול רישום</t>
  </si>
  <si>
    <t>הרישום מתבצע בגליונות הממוספרים לפי חודש: 1 עד 12</t>
  </si>
  <si>
    <t>רושמים את כל ההוצאות אחת מתחת לשניה בשדה המיועד לכך</t>
  </si>
  <si>
    <t>חובה לשים את שם ההוצאה (בחירה מתוך התפריט) ואת הסכום</t>
  </si>
  <si>
    <t>לא חובה למלא את היום בחודש ורצוי להשתמש ב"הערות"</t>
  </si>
  <si>
    <t>רושמים גם את כל ההכנסות אחת מתחת לשניה</t>
  </si>
  <si>
    <t>עקרונות רישום</t>
  </si>
  <si>
    <t>רכישות בתשלומים (לא אמור להיות) - רושמים את מלוא הרכישה</t>
  </si>
  <si>
    <t>חשבונות בגין כמה חודשים (למשל ארנונה - דו חודשי) רושמים את כל הסכום</t>
  </si>
  <si>
    <t>סיכומי רישום</t>
  </si>
  <si>
    <t>אלה מופיעים בגליון "סיכום שנתי" לפי חודש. למעלה הסה"כ, מתחתיו ההוצאות ומתחתיהן, ההכנסות.</t>
  </si>
  <si>
    <t>בנוסף יש ממוצע הוצאה חודשית בטור אחד לפני האחרון שמחשב ממוצע לפי מספר החודשים בהם הכנסתם מספרים</t>
  </si>
  <si>
    <t>ניהול תקציב</t>
  </si>
  <si>
    <t>בגליון "סיכום שנתי" יש טור שנקרא "תקציב" שהתאים שלו בכתב כחול</t>
  </si>
  <si>
    <t>הרעיון הוא לכתוב כאן את צפי ההוצאה הממוצעת החודשית על הסעיף הזה לשנה הקרובה</t>
  </si>
  <si>
    <t>ניתן להיעזר בטור הממוצע אם כבר עברו כמה חודשים של מילוי מדוקדק</t>
  </si>
  <si>
    <t>יש לשים לב לציין גם סעיפים שלא הכרח יצאו בעבר אבל שיהיה בהם צורך וודאי בעתיד, כגון שיניים, מכשירי חשמל ובר מצווה</t>
  </si>
  <si>
    <t>לאחר שצפי הכנסות והוצאות מולאו יש לבדוק למעלה בסה"כ שלא יצא הפרש שלילי</t>
  </si>
  <si>
    <t>אם אין חובות, רצוי לחתור להפרש חיובי של לפחות 500 - 1000</t>
  </si>
  <si>
    <t>אם יש חובות, אזי ההפרש החיובי צריך להיות בגובה ההחזר החודשי לפחות</t>
  </si>
  <si>
    <t>בטור הקיצוני השמאלי, ניתן לראות את סך החריגה לאותו סעיף במהלך חודשי התקציב.</t>
  </si>
  <si>
    <t>מי שרוצה להעיר הערות + שיפורים נא לשלוח מייל ל: daniel@paamonim.org</t>
  </si>
  <si>
    <t>חודש</t>
  </si>
  <si>
    <t>הערה</t>
  </si>
  <si>
    <t>ספירה</t>
  </si>
  <si>
    <t>טבלאות מערכת</t>
  </si>
  <si>
    <t>מרס</t>
  </si>
  <si>
    <t>חודש ההתחלה:</t>
  </si>
  <si>
    <t>מיקום</t>
  </si>
  <si>
    <t>סיכום הכנסות והוצאות שנתי למשפחה</t>
  </si>
  <si>
    <t>ניתוח הוצאות מפורט:</t>
  </si>
  <si>
    <t>משכנתא</t>
  </si>
  <si>
    <t>ביטוח משכנתא</t>
  </si>
  <si>
    <t>תרומות בהוראת קבע</t>
  </si>
  <si>
    <t>מים וביוב</t>
  </si>
  <si>
    <t>חימום - סולר / נפט</t>
  </si>
  <si>
    <t>חוגים, קייטנות ובריכה</t>
  </si>
  <si>
    <t>ביטוחי רכב + טסט</t>
  </si>
  <si>
    <t>תיקוני רכב</t>
  </si>
  <si>
    <t>אופטיקה</t>
  </si>
  <si>
    <t>בילויים - חופשה/טיול/מסעדה</t>
  </si>
  <si>
    <t>יהדות / חגים</t>
  </si>
  <si>
    <t>מתנות לאירועים ושמחות</t>
  </si>
  <si>
    <t>תספורת וקוסמטיקה</t>
  </si>
  <si>
    <t>ביטוח לאומי (למי שאינו עובד)</t>
  </si>
  <si>
    <t>תחבורה ציבורית</t>
  </si>
  <si>
    <t>דלק וחניה</t>
  </si>
  <si>
    <t xml:space="preserve">טלפון נייח </t>
  </si>
  <si>
    <t>אחזקת בית</t>
  </si>
  <si>
    <t>עוזרת / שמרטף</t>
  </si>
  <si>
    <t>דברים נוספים</t>
  </si>
  <si>
    <t>קבועות חודשיות</t>
  </si>
  <si>
    <t>תקופתיות</t>
  </si>
  <si>
    <t>תשלום חודשי</t>
  </si>
  <si>
    <t>חודשים שנשארו</t>
  </si>
  <si>
    <t>אחוזי ריבית</t>
  </si>
  <si>
    <t>יתרת החוב</t>
  </si>
  <si>
    <t>נכון לתאריך</t>
  </si>
  <si>
    <t>משכנתא 1</t>
  </si>
  <si>
    <t>זכאות /משלימה</t>
  </si>
  <si>
    <t>משכנתא 2</t>
  </si>
  <si>
    <t>משכנתא 3</t>
  </si>
  <si>
    <t>סה"כ לחודש</t>
  </si>
  <si>
    <t>ביטוח חיים</t>
  </si>
  <si>
    <t>ביטוח רכוש  (נכס / תכולה)</t>
  </si>
  <si>
    <t>ביטוח משלים</t>
  </si>
  <si>
    <t>ביטוח בריאות</t>
  </si>
  <si>
    <t>עיתון</t>
  </si>
  <si>
    <t>כבלים/Hot/Yes</t>
  </si>
  <si>
    <t>רשות השידור</t>
  </si>
  <si>
    <t>ספריה</t>
  </si>
  <si>
    <t>הגרלות</t>
  </si>
  <si>
    <t>חדר כושר</t>
  </si>
  <si>
    <t>שם / גיל</t>
  </si>
  <si>
    <r>
      <t xml:space="preserve">תשלום חודשי </t>
    </r>
    <r>
      <rPr>
        <sz val="8"/>
        <color indexed="8"/>
        <rFont val="Arial"/>
        <family val="2"/>
      </rPr>
      <t>(תשלום חודשי X מספר חודשי התשלום)</t>
    </r>
  </si>
  <si>
    <t>תשלום שנתי</t>
  </si>
  <si>
    <t>הסעות, נסיעות, אוכל</t>
  </si>
  <si>
    <t>תשלום למוסד</t>
  </si>
  <si>
    <t>צהרון / מטפלת</t>
  </si>
  <si>
    <t>שיעורים פרטיים</t>
  </si>
  <si>
    <t>דמי שכלול / טיולים</t>
  </si>
  <si>
    <t>ספרי לימוד / מכשירי כתיבה</t>
  </si>
  <si>
    <t>סה"כ לשנה</t>
  </si>
  <si>
    <t xml:space="preserve">סה"כ הוצאות חינוך לחודש: </t>
  </si>
  <si>
    <t>חוגים , קייטנות ובריכה</t>
  </si>
  <si>
    <t>חוגי ילדים</t>
  </si>
  <si>
    <t>התייעצות עם מומחה</t>
  </si>
  <si>
    <t>חוגי הורים</t>
  </si>
  <si>
    <t>מכשור רפואי</t>
  </si>
  <si>
    <t>קייטנות</t>
  </si>
  <si>
    <t>אמבולנס / בי"ח</t>
  </si>
  <si>
    <t>תנועות נוער</t>
  </si>
  <si>
    <t>רפואה אלטרנטיבית</t>
  </si>
  <si>
    <t>הרצאות</t>
  </si>
  <si>
    <t>תשלום לטיפת חלב</t>
  </si>
  <si>
    <t>השתלמויות ולימודים</t>
  </si>
  <si>
    <t>תרופות</t>
  </si>
  <si>
    <t>בריכה</t>
  </si>
  <si>
    <t>מרפאה / צילום / רופא מקצועי / תשלום רבעוני</t>
  </si>
  <si>
    <t xml:space="preserve">אחר </t>
  </si>
  <si>
    <t>ביטוחי רכב וטסט</t>
  </si>
  <si>
    <t>מוסך / תאונות / צביעה / מיזוג</t>
  </si>
  <si>
    <t>חידוש רשיון רכב + טסט</t>
  </si>
  <si>
    <t>קיץ הורים</t>
  </si>
  <si>
    <t>עבודות חוץ / תיקון פרונט</t>
  </si>
  <si>
    <t>ביטוח חובה</t>
  </si>
  <si>
    <t>חורף הורים</t>
  </si>
  <si>
    <t>אביזרים / צמיגים / תקרים</t>
  </si>
  <si>
    <t xml:space="preserve">ביטוח צד ג' / מקיף </t>
  </si>
  <si>
    <t>קיץ ילדים</t>
  </si>
  <si>
    <t>ירידת ערך</t>
  </si>
  <si>
    <t>חורף ילדים</t>
  </si>
  <si>
    <t>נעליים</t>
  </si>
  <si>
    <t>פריטים קטנים</t>
  </si>
  <si>
    <t>מתנות ואירועים</t>
  </si>
  <si>
    <t>ריהוט, צרכי מטבח</t>
  </si>
  <si>
    <t>בר / בת מצווה</t>
  </si>
  <si>
    <t>מכשירי חשמל ואלקטרוניקה</t>
  </si>
  <si>
    <t>ברית</t>
  </si>
  <si>
    <t>אינסטלציה</t>
  </si>
  <si>
    <t>חתונה</t>
  </si>
  <si>
    <t>תפירה</t>
  </si>
  <si>
    <t>יום הולדת</t>
  </si>
  <si>
    <t>משחקים, צעצועים</t>
  </si>
  <si>
    <t>לבן הזוג / לילדים</t>
  </si>
  <si>
    <t>כלי עבודה,  נעילה</t>
  </si>
  <si>
    <t>אירוע בעבודה</t>
  </si>
  <si>
    <t>מגבות, מצעים, מזרונים, ריפוד</t>
  </si>
  <si>
    <t>למורה / לגננת</t>
  </si>
  <si>
    <t>תפילין, ציצית, מזוזות, ספ' קודש</t>
  </si>
  <si>
    <t>אופניים, עגלה</t>
  </si>
  <si>
    <t>צדקה, בית כנסת, מקווה, יזכור, עליה לתורה</t>
  </si>
  <si>
    <t>רשיון נהיגה לילדים</t>
  </si>
  <si>
    <t>מכשירי כתיבה</t>
  </si>
  <si>
    <t>עיצוב הבית</t>
  </si>
  <si>
    <t>ניקוי יבש, כביסה</t>
  </si>
  <si>
    <t>ספרים</t>
  </si>
  <si>
    <t>מחשב: תיקונים, נייר, דיו, דיסקים</t>
  </si>
  <si>
    <t>צילום: פיתוח, בטריות, קלטות</t>
  </si>
  <si>
    <t>ייעוץ מס, הנה"ח, עו"ד</t>
  </si>
  <si>
    <t>טיפול בגינה, גנן</t>
  </si>
  <si>
    <t>דלק</t>
  </si>
  <si>
    <t>מופעים</t>
  </si>
  <si>
    <t>מכולת</t>
  </si>
  <si>
    <t>תשלומי חניה</t>
  </si>
  <si>
    <t>דמי כיס</t>
  </si>
  <si>
    <t>רשת מזון / סופר</t>
  </si>
  <si>
    <t>דוחות תנועה / חניה</t>
  </si>
  <si>
    <t>אוכל בחוץ</t>
  </si>
  <si>
    <t>חנות בשר</t>
  </si>
  <si>
    <t>מינוי לאיתורן / ברק</t>
  </si>
  <si>
    <t>חיות מחמד</t>
  </si>
  <si>
    <t>ירקן</t>
  </si>
  <si>
    <t>כבישי אגרה</t>
  </si>
  <si>
    <t>תחביבים</t>
  </si>
  <si>
    <t>מזון טבעי ואורגני</t>
  </si>
  <si>
    <t>השכרת סרטים</t>
  </si>
  <si>
    <t>מים מינראליים</t>
  </si>
  <si>
    <t>תרומות בדלת</t>
  </si>
  <si>
    <t>מזון בעבודה</t>
  </si>
  <si>
    <t>תיקון אופניים</t>
  </si>
  <si>
    <t>קייטרינג / אוכל מוכן</t>
  </si>
  <si>
    <t>חיתולים ותחליף חלב-אם</t>
  </si>
  <si>
    <t>שוטפות</t>
  </si>
  <si>
    <t>בעל עבודה 1</t>
  </si>
  <si>
    <t>בעל עבודה 2</t>
  </si>
  <si>
    <t>אישה עבודה 1</t>
  </si>
  <si>
    <t>אישה עבודה 2</t>
  </si>
  <si>
    <t>קצבת ילדים</t>
  </si>
  <si>
    <t>קצבאות נוספות</t>
  </si>
  <si>
    <t>סיוע בשכר דירה</t>
  </si>
  <si>
    <t>הכנסה מנכס</t>
  </si>
  <si>
    <t>סיוע מההורים</t>
  </si>
  <si>
    <t>טלפון נייד</t>
  </si>
  <si>
    <t>אחר תקופתי</t>
  </si>
  <si>
    <t>מחשבונים לבניית תקציב משפחתי</t>
  </si>
  <si>
    <r>
      <rPr>
        <b/>
        <sz val="9"/>
        <color indexed="8"/>
        <rFont val="Arial"/>
        <family val="2"/>
        <charset val="177"/>
      </rPr>
      <t xml:space="preserve">חגי תשרי </t>
    </r>
    <r>
      <rPr>
        <sz val="9"/>
        <color indexed="8"/>
        <rFont val="Arial"/>
        <family val="2"/>
        <charset val="177"/>
      </rPr>
      <t>- ר"ה, סוכות, הוצאות לסוכה, 4 מינים וכו'</t>
    </r>
  </si>
  <si>
    <r>
      <rPr>
        <b/>
        <sz val="9"/>
        <color indexed="8"/>
        <rFont val="Arial"/>
        <family val="2"/>
        <charset val="177"/>
      </rPr>
      <t>חנוכה</t>
    </r>
    <r>
      <rPr>
        <sz val="9"/>
        <color indexed="8"/>
        <rFont val="Arial"/>
        <family val="2"/>
        <charset val="177"/>
      </rPr>
      <t xml:space="preserve"> - נרות, דמי חנוכה</t>
    </r>
  </si>
  <si>
    <r>
      <t>ט"ו בשבט</t>
    </r>
    <r>
      <rPr>
        <sz val="9"/>
        <color indexed="8"/>
        <rFont val="Arial"/>
        <family val="2"/>
        <charset val="177"/>
      </rPr>
      <t xml:space="preserve"> - פירות לט"ו בשבט</t>
    </r>
  </si>
  <si>
    <r>
      <rPr>
        <b/>
        <sz val="9"/>
        <color indexed="8"/>
        <rFont val="Arial"/>
        <family val="2"/>
        <charset val="177"/>
      </rPr>
      <t xml:space="preserve">פורים </t>
    </r>
    <r>
      <rPr>
        <sz val="9"/>
        <color indexed="8"/>
        <rFont val="Arial"/>
        <family val="2"/>
        <charset val="177"/>
      </rPr>
      <t>- משלוח מנות, מתנות לאביונים, תחפושות</t>
    </r>
  </si>
  <si>
    <t>חזור לסיכום שנתי</t>
  </si>
  <si>
    <t>משפחת</t>
  </si>
  <si>
    <t>רושמים רק צריכה, כלומר לא רושמים החזרי חובות</t>
  </si>
  <si>
    <t>חשבונות (למשל חשמל) שלא שולמו (גם לא אמור להיות) - רושמים במלואם בחודש התשלום</t>
  </si>
  <si>
    <t>לחלק מהסעיפים יש מחשבון - ניתן למלא רק דרך המחשבון לבניית תקציב</t>
  </si>
  <si>
    <t>נתונים ממחשבון</t>
  </si>
  <si>
    <t>ספק אינטרנט/נתיב</t>
  </si>
  <si>
    <t>רישום יתרות עו"ש</t>
  </si>
  <si>
    <t>חשבון א'</t>
  </si>
  <si>
    <t>חשבון ב'</t>
  </si>
  <si>
    <t>חשבון ג'</t>
  </si>
  <si>
    <t>חשבון</t>
  </si>
  <si>
    <t>תחילת חודש</t>
  </si>
  <si>
    <t>סוף חודש</t>
  </si>
  <si>
    <t>יתרות עו"ש</t>
  </si>
  <si>
    <t>סדר חודשים</t>
  </si>
  <si>
    <t>החזר חובות</t>
  </si>
  <si>
    <t>הפרש חודשי על פי יתרות</t>
  </si>
  <si>
    <t>יתרה (סוף החודש) בחשבון א'</t>
  </si>
  <si>
    <t>יתרה (סוף החודש) בחשבון ב'</t>
  </si>
  <si>
    <t>יתרה (סוף החודש) בחשבון ג'</t>
  </si>
  <si>
    <t>הוראות שימוש (בבניה - מי שרוצה לכתוב הוראות שימוש מוצלחות יותר - מוזמן בשמחה!)</t>
  </si>
  <si>
    <t>Sub asdf()</t>
  </si>
  <si>
    <t>For Each sht In ActiveWorkbook.Sheets</t>
  </si>
  <si>
    <t xml:space="preserve">    sht.Unprotect</t>
  </si>
  <si>
    <t>Next</t>
  </si>
  <si>
    <t>End Sub</t>
  </si>
  <si>
    <t>Sub asd()</t>
  </si>
  <si>
    <t xml:space="preserve">    sht.Protect</t>
  </si>
  <si>
    <t>Macros</t>
  </si>
  <si>
    <t>אילה</t>
  </si>
  <si>
    <t>תמר</t>
  </si>
  <si>
    <t>נתנאל</t>
  </si>
  <si>
    <t>רות</t>
  </si>
  <si>
    <t>ו</t>
  </si>
  <si>
    <r>
      <rPr>
        <b/>
        <sz val="9"/>
        <color indexed="8"/>
        <rFont val="Arial"/>
        <family val="2"/>
        <charset val="177"/>
      </rPr>
      <t>פסח</t>
    </r>
    <r>
      <rPr>
        <sz val="9"/>
        <color indexed="8"/>
        <rFont val="Arial"/>
        <family val="2"/>
        <charset val="177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</si>
</sst>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₪ &quot;#,##0.00"/>
    <numFmt numFmtId="165" formatCode="0_ ;[Red]\-0\ "/>
  </numFmts>
  <fonts count="38" x14ac:knownFonts="1">
    <font>
      <sz val="12"/>
      <color indexed="8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charset val="177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  <charset val="177"/>
    </font>
    <font>
      <b/>
      <sz val="12"/>
      <name val="Arial"/>
      <family val="2"/>
    </font>
    <font>
      <b/>
      <sz val="12"/>
      <name val="Arial"/>
      <family val="2"/>
      <charset val="177"/>
    </font>
    <font>
      <b/>
      <sz val="10"/>
      <name val="Arial"/>
      <family val="2"/>
    </font>
    <font>
      <b/>
      <sz val="10"/>
      <name val="Arial"/>
      <family val="2"/>
      <charset val="177"/>
    </font>
    <font>
      <sz val="10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77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28"/>
      <color indexed="8"/>
      <name val="Arial"/>
      <family val="2"/>
      <charset val="177"/>
    </font>
    <font>
      <b/>
      <u/>
      <sz val="12"/>
      <color indexed="8"/>
      <name val="Arial"/>
      <family val="2"/>
    </font>
    <font>
      <sz val="9"/>
      <color indexed="8"/>
      <name val="Arial"/>
      <family val="2"/>
      <charset val="177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63"/>
      <name val="Arial"/>
      <family val="2"/>
    </font>
    <font>
      <b/>
      <sz val="18"/>
      <color theme="1"/>
      <name val="Arial"/>
      <family val="2"/>
      <scheme val="minor"/>
    </font>
    <font>
      <b/>
      <sz val="9"/>
      <color indexed="8"/>
      <name val="Arial"/>
      <family val="2"/>
      <charset val="177"/>
    </font>
    <font>
      <sz val="9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</font>
    <font>
      <u/>
      <sz val="12"/>
      <color theme="10"/>
      <name val="Arial"/>
      <family val="2"/>
      <charset val="177"/>
    </font>
    <font>
      <u/>
      <sz val="12"/>
      <color indexed="8"/>
      <name val="Arial"/>
      <family val="2"/>
      <charset val="177"/>
    </font>
    <font>
      <b/>
      <u/>
      <sz val="8"/>
      <color theme="10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  <charset val="177"/>
    </font>
    <font>
      <b/>
      <i/>
      <sz val="12"/>
      <color indexed="8"/>
      <name val="Arial"/>
      <family val="2"/>
    </font>
    <font>
      <b/>
      <sz val="10"/>
      <color rgb="FF0000FF"/>
      <name val="Arial"/>
      <family val="2"/>
      <charset val="177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8B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</fills>
  <borders count="10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0" fillId="0" borderId="12" xfId="0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0" fontId="6" fillId="0" borderId="0" xfId="0" applyFont="1" applyProtection="1">
      <protection hidden="1"/>
    </xf>
    <xf numFmtId="0" fontId="9" fillId="0" borderId="28" xfId="1" applyFont="1" applyBorder="1" applyAlignment="1" applyProtection="1">
      <alignment horizontal="center"/>
      <protection hidden="1"/>
    </xf>
    <xf numFmtId="0" fontId="9" fillId="0" borderId="40" xfId="1" applyFont="1" applyBorder="1" applyAlignment="1" applyProtection="1">
      <alignment horizontal="center"/>
      <protection hidden="1"/>
    </xf>
    <xf numFmtId="0" fontId="9" fillId="0" borderId="41" xfId="1" applyFont="1" applyBorder="1" applyAlignment="1" applyProtection="1">
      <alignment horizontal="center"/>
      <protection hidden="1"/>
    </xf>
    <xf numFmtId="0" fontId="9" fillId="0" borderId="41" xfId="1" quotePrefix="1" applyFont="1" applyBorder="1" applyAlignment="1" applyProtection="1">
      <alignment horizontal="center"/>
      <protection hidden="1"/>
    </xf>
    <xf numFmtId="0" fontId="9" fillId="0" borderId="42" xfId="1" applyFont="1" applyBorder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/>
      <protection hidden="1"/>
    </xf>
    <xf numFmtId="0" fontId="7" fillId="0" borderId="1" xfId="1" applyFont="1" applyBorder="1" applyAlignment="1" applyProtection="1">
      <alignment horizontal="right" vertical="center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7" fillId="0" borderId="37" xfId="1" applyFont="1" applyBorder="1" applyAlignment="1" applyProtection="1">
      <alignment horizontal="center"/>
      <protection hidden="1"/>
    </xf>
    <xf numFmtId="0" fontId="8" fillId="0" borderId="38" xfId="1" applyFont="1" applyBorder="1" applyAlignment="1" applyProtection="1">
      <alignment horizontal="center"/>
      <protection hidden="1"/>
    </xf>
    <xf numFmtId="0" fontId="8" fillId="0" borderId="39" xfId="1" applyFont="1" applyBorder="1" applyAlignment="1" applyProtection="1">
      <alignment horizontal="center"/>
      <protection hidden="1"/>
    </xf>
    <xf numFmtId="0" fontId="8" fillId="0" borderId="39" xfId="1" quotePrefix="1" applyFont="1" applyBorder="1" applyAlignment="1" applyProtection="1">
      <alignment horizontal="center"/>
      <protection hidden="1"/>
    </xf>
    <xf numFmtId="0" fontId="8" fillId="0" borderId="34" xfId="1" applyFont="1" applyBorder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right" vertical="center"/>
      <protection hidden="1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31" xfId="1" applyFont="1" applyBorder="1" applyAlignment="1" applyProtection="1">
      <alignment horizontal="center"/>
      <protection hidden="1"/>
    </xf>
    <xf numFmtId="0" fontId="8" fillId="0" borderId="3" xfId="1" applyFont="1" applyBorder="1" applyAlignment="1" applyProtection="1">
      <alignment horizontal="center"/>
      <protection hidden="1"/>
    </xf>
    <xf numFmtId="0" fontId="3" fillId="0" borderId="6" xfId="1" applyBorder="1" applyAlignment="1" applyProtection="1">
      <alignment horizontal="right"/>
      <protection hidden="1"/>
    </xf>
    <xf numFmtId="3" fontId="3" fillId="0" borderId="32" xfId="1" applyNumberFormat="1" applyBorder="1" applyProtection="1">
      <protection hidden="1"/>
    </xf>
    <xf numFmtId="3" fontId="3" fillId="0" borderId="6" xfId="1" applyNumberFormat="1" applyBorder="1" applyProtection="1">
      <protection hidden="1"/>
    </xf>
    <xf numFmtId="3" fontId="3" fillId="0" borderId="29" xfId="1" applyNumberFormat="1" applyBorder="1" applyProtection="1">
      <protection hidden="1"/>
    </xf>
    <xf numFmtId="3" fontId="3" fillId="0" borderId="7" xfId="1" applyNumberFormat="1" applyBorder="1" applyProtection="1">
      <protection hidden="1"/>
    </xf>
    <xf numFmtId="3" fontId="3" fillId="0" borderId="33" xfId="1" applyNumberFormat="1" applyBorder="1" applyProtection="1">
      <protection hidden="1"/>
    </xf>
    <xf numFmtId="3" fontId="3" fillId="0" borderId="0" xfId="1" applyNumberFormat="1" applyProtection="1">
      <protection hidden="1"/>
    </xf>
    <xf numFmtId="3" fontId="3" fillId="0" borderId="30" xfId="1" applyNumberFormat="1" applyBorder="1" applyProtection="1">
      <protection hidden="1"/>
    </xf>
    <xf numFmtId="0" fontId="3" fillId="0" borderId="8" xfId="1" applyBorder="1" applyProtection="1">
      <protection hidden="1"/>
    </xf>
    <xf numFmtId="3" fontId="10" fillId="0" borderId="28" xfId="1" applyNumberFormat="1" applyFont="1" applyBorder="1" applyProtection="1">
      <protection hidden="1"/>
    </xf>
    <xf numFmtId="0" fontId="3" fillId="0" borderId="32" xfId="1" applyBorder="1" applyProtection="1">
      <protection locked="0" hidden="1"/>
    </xf>
    <xf numFmtId="0" fontId="0" fillId="0" borderId="9" xfId="0" applyBorder="1" applyProtection="1">
      <protection hidden="1"/>
    </xf>
    <xf numFmtId="0" fontId="7" fillId="0" borderId="6" xfId="1" applyFont="1" applyBorder="1" applyAlignment="1" applyProtection="1">
      <alignment horizontal="center" vertical="center"/>
      <protection hidden="1"/>
    </xf>
    <xf numFmtId="0" fontId="8" fillId="0" borderId="6" xfId="1" applyFont="1" applyBorder="1" applyAlignment="1" applyProtection="1">
      <alignment horizontal="center"/>
      <protection hidden="1"/>
    </xf>
    <xf numFmtId="0" fontId="8" fillId="0" borderId="29" xfId="1" applyFont="1" applyBorder="1" applyAlignment="1" applyProtection="1">
      <alignment horizontal="center"/>
      <protection hidden="1"/>
    </xf>
    <xf numFmtId="0" fontId="8" fillId="0" borderId="6" xfId="1" quotePrefix="1" applyFont="1" applyBorder="1" applyAlignment="1" applyProtection="1">
      <alignment horizontal="center"/>
      <protection hidden="1"/>
    </xf>
    <xf numFmtId="0" fontId="8" fillId="0" borderId="29" xfId="1" quotePrefix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3" fillId="0" borderId="14" xfId="1" applyBorder="1" applyProtection="1">
      <protection hidden="1"/>
    </xf>
    <xf numFmtId="0" fontId="3" fillId="0" borderId="59" xfId="1" applyBorder="1" applyProtection="1">
      <protection hidden="1"/>
    </xf>
    <xf numFmtId="0" fontId="3" fillId="0" borderId="35" xfId="1" applyBorder="1" applyProtection="1">
      <protection hidden="1"/>
    </xf>
    <xf numFmtId="165" fontId="3" fillId="0" borderId="35" xfId="1" applyNumberFormat="1" applyBorder="1" applyProtection="1">
      <protection hidden="1"/>
    </xf>
    <xf numFmtId="0" fontId="11" fillId="0" borderId="35" xfId="1" applyFont="1" applyBorder="1" applyProtection="1">
      <protection hidden="1"/>
    </xf>
    <xf numFmtId="0" fontId="16" fillId="0" borderId="33" xfId="1" applyFont="1" applyBorder="1" applyProtection="1">
      <protection locked="0" hidden="1"/>
    </xf>
    <xf numFmtId="0" fontId="3" fillId="0" borderId="0" xfId="1" applyProtection="1">
      <protection hidden="1"/>
    </xf>
    <xf numFmtId="0" fontId="3" fillId="0" borderId="30" xfId="1" applyBorder="1" applyProtection="1">
      <protection hidden="1"/>
    </xf>
    <xf numFmtId="0" fontId="3" fillId="0" borderId="33" xfId="1" applyBorder="1" applyProtection="1">
      <protection hidden="1"/>
    </xf>
    <xf numFmtId="165" fontId="3" fillId="0" borderId="33" xfId="1" applyNumberFormat="1" applyBorder="1" applyProtection="1">
      <protection hidden="1"/>
    </xf>
    <xf numFmtId="0" fontId="11" fillId="0" borderId="33" xfId="1" applyFont="1" applyBorder="1" applyProtection="1">
      <protection hidden="1"/>
    </xf>
    <xf numFmtId="0" fontId="16" fillId="0" borderId="36" xfId="1" applyFont="1" applyBorder="1" applyProtection="1">
      <protection locked="0" hidden="1"/>
    </xf>
    <xf numFmtId="0" fontId="3" fillId="0" borderId="27" xfId="1" applyBorder="1" applyProtection="1">
      <protection hidden="1"/>
    </xf>
    <xf numFmtId="0" fontId="3" fillId="0" borderId="60" xfId="1" applyBorder="1" applyProtection="1">
      <protection hidden="1"/>
    </xf>
    <xf numFmtId="0" fontId="3" fillId="0" borderId="36" xfId="1" applyBorder="1" applyProtection="1">
      <protection hidden="1"/>
    </xf>
    <xf numFmtId="165" fontId="3" fillId="0" borderId="36" xfId="1" applyNumberFormat="1" applyBorder="1" applyProtection="1">
      <protection hidden="1"/>
    </xf>
    <xf numFmtId="0" fontId="11" fillId="0" borderId="36" xfId="1" applyFont="1" applyBorder="1" applyProtection="1">
      <protection hidden="1"/>
    </xf>
    <xf numFmtId="0" fontId="3" fillId="0" borderId="43" xfId="1" applyBorder="1" applyAlignment="1" applyProtection="1">
      <alignment horizontal="right"/>
      <protection hidden="1"/>
    </xf>
    <xf numFmtId="0" fontId="12" fillId="0" borderId="55" xfId="1" applyFont="1" applyBorder="1" applyAlignment="1" applyProtection="1">
      <alignment horizontal="right"/>
      <protection hidden="1"/>
    </xf>
    <xf numFmtId="3" fontId="10" fillId="0" borderId="36" xfId="1" applyNumberFormat="1" applyFont="1" applyBorder="1" applyProtection="1">
      <protection hidden="1"/>
    </xf>
    <xf numFmtId="3" fontId="10" fillId="0" borderId="43" xfId="1" applyNumberFormat="1" applyFont="1" applyBorder="1" applyProtection="1">
      <protection hidden="1"/>
    </xf>
    <xf numFmtId="3" fontId="10" fillId="0" borderId="60" xfId="1" applyNumberFormat="1" applyFont="1" applyBorder="1" applyProtection="1">
      <protection hidden="1"/>
    </xf>
    <xf numFmtId="3" fontId="10" fillId="0" borderId="27" xfId="1" applyNumberFormat="1" applyFont="1" applyBorder="1" applyProtection="1">
      <protection hidden="1"/>
    </xf>
    <xf numFmtId="3" fontId="10" fillId="0" borderId="13" xfId="1" applyNumberFormat="1" applyFont="1" applyBorder="1" applyProtection="1">
      <protection hidden="1"/>
    </xf>
    <xf numFmtId="165" fontId="10" fillId="0" borderId="36" xfId="1" applyNumberFormat="1" applyFont="1" applyBorder="1" applyProtection="1">
      <protection hidden="1"/>
    </xf>
    <xf numFmtId="0" fontId="12" fillId="0" borderId="0" xfId="1" applyFont="1" applyAlignment="1" applyProtection="1">
      <alignment horizontal="right"/>
      <protection hidden="1"/>
    </xf>
    <xf numFmtId="3" fontId="9" fillId="0" borderId="0" xfId="1" applyNumberFormat="1" applyFont="1" applyProtection="1">
      <protection hidden="1"/>
    </xf>
    <xf numFmtId="3" fontId="9" fillId="0" borderId="61" xfId="1" applyNumberFormat="1" applyFont="1" applyBorder="1" applyProtection="1">
      <protection hidden="1"/>
    </xf>
    <xf numFmtId="3" fontId="9" fillId="0" borderId="5" xfId="1" applyNumberFormat="1" applyFont="1" applyBorder="1" applyProtection="1">
      <protection hidden="1"/>
    </xf>
    <xf numFmtId="3" fontId="9" fillId="0" borderId="9" xfId="1" applyNumberFormat="1" applyFont="1" applyBorder="1" applyProtection="1">
      <protection hidden="1"/>
    </xf>
    <xf numFmtId="0" fontId="3" fillId="0" borderId="6" xfId="1" applyBorder="1" applyProtection="1">
      <protection hidden="1"/>
    </xf>
    <xf numFmtId="0" fontId="7" fillId="0" borderId="28" xfId="1" applyFont="1" applyBorder="1" applyAlignment="1" applyProtection="1">
      <alignment horizontal="center"/>
      <protection hidden="1"/>
    </xf>
    <xf numFmtId="0" fontId="8" fillId="0" borderId="58" xfId="1" applyFont="1" applyBorder="1" applyAlignment="1" applyProtection="1">
      <alignment horizontal="center"/>
      <protection hidden="1"/>
    </xf>
    <xf numFmtId="0" fontId="3" fillId="0" borderId="54" xfId="1" applyBorder="1" applyProtection="1">
      <protection hidden="1"/>
    </xf>
    <xf numFmtId="0" fontId="3" fillId="0" borderId="15" xfId="1" applyBorder="1" applyProtection="1">
      <protection hidden="1"/>
    </xf>
    <xf numFmtId="0" fontId="3" fillId="0" borderId="24" xfId="1" applyBorder="1" applyProtection="1">
      <protection hidden="1"/>
    </xf>
    <xf numFmtId="0" fontId="3" fillId="0" borderId="12" xfId="1" applyBorder="1" applyProtection="1">
      <protection hidden="1"/>
    </xf>
    <xf numFmtId="0" fontId="3" fillId="0" borderId="33" xfId="1" applyBorder="1" applyAlignment="1" applyProtection="1">
      <alignment horizontal="right"/>
      <protection hidden="1"/>
    </xf>
    <xf numFmtId="0" fontId="3" fillId="0" borderId="43" xfId="1" applyBorder="1" applyProtection="1">
      <protection hidden="1"/>
    </xf>
    <xf numFmtId="0" fontId="3" fillId="0" borderId="13" xfId="1" applyBorder="1" applyProtection="1">
      <protection hidden="1"/>
    </xf>
    <xf numFmtId="0" fontId="3" fillId="0" borderId="16" xfId="1" applyBorder="1" applyProtection="1">
      <protection hidden="1"/>
    </xf>
    <xf numFmtId="0" fontId="12" fillId="0" borderId="57" xfId="1" applyFont="1" applyBorder="1" applyAlignment="1" applyProtection="1">
      <alignment horizontal="right"/>
      <protection hidden="1"/>
    </xf>
    <xf numFmtId="3" fontId="10" fillId="0" borderId="57" xfId="1" applyNumberFormat="1" applyFont="1" applyBorder="1" applyProtection="1">
      <protection hidden="1"/>
    </xf>
    <xf numFmtId="0" fontId="31" fillId="0" borderId="7" xfId="3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0" fillId="0" borderId="24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0" xfId="0" applyAlignment="1" applyProtection="1">
      <alignment horizontal="right" readingOrder="2"/>
      <protection hidden="1"/>
    </xf>
    <xf numFmtId="0" fontId="0" fillId="0" borderId="33" xfId="0" quotePrefix="1" applyBorder="1" applyProtection="1">
      <protection hidden="1"/>
    </xf>
    <xf numFmtId="4" fontId="0" fillId="0" borderId="33" xfId="0" quotePrefix="1" applyNumberFormat="1" applyBorder="1" applyProtection="1">
      <protection hidden="1"/>
    </xf>
    <xf numFmtId="0" fontId="0" fillId="0" borderId="33" xfId="0" quotePrefix="1" applyBorder="1" applyAlignment="1" applyProtection="1">
      <alignment horizontal="right" readingOrder="2"/>
      <protection hidden="1"/>
    </xf>
    <xf numFmtId="0" fontId="0" fillId="0" borderId="36" xfId="0" applyBorder="1" applyProtection="1">
      <protection hidden="1"/>
    </xf>
    <xf numFmtId="4" fontId="0" fillId="0" borderId="36" xfId="0" quotePrefix="1" applyNumberFormat="1" applyBorder="1" applyProtection="1">
      <protection hidden="1"/>
    </xf>
    <xf numFmtId="0" fontId="0" fillId="0" borderId="36" xfId="0" quotePrefix="1" applyBorder="1" applyAlignment="1" applyProtection="1">
      <alignment horizontal="right" readingOrder="2"/>
      <protection hidden="1"/>
    </xf>
    <xf numFmtId="0" fontId="25" fillId="0" borderId="0" xfId="2" applyFont="1" applyProtection="1">
      <protection hidden="1"/>
    </xf>
    <xf numFmtId="0" fontId="2" fillId="0" borderId="0" xfId="2" applyProtection="1">
      <protection hidden="1"/>
    </xf>
    <xf numFmtId="0" fontId="1" fillId="0" borderId="0" xfId="2" applyFont="1" applyProtection="1">
      <protection hidden="1"/>
    </xf>
    <xf numFmtId="0" fontId="29" fillId="0" borderId="0" xfId="3" applyAlignment="1" applyProtection="1">
      <protection hidden="1"/>
    </xf>
    <xf numFmtId="0" fontId="20" fillId="0" borderId="48" xfId="2" applyFont="1" applyBorder="1" applyAlignment="1" applyProtection="1">
      <alignment horizontal="center"/>
      <protection hidden="1"/>
    </xf>
    <xf numFmtId="0" fontId="2" fillId="0" borderId="0" xfId="2" applyAlignment="1" applyProtection="1">
      <alignment horizontal="center"/>
      <protection hidden="1"/>
    </xf>
    <xf numFmtId="0" fontId="20" fillId="0" borderId="48" xfId="2" applyFont="1" applyBorder="1" applyProtection="1">
      <protection hidden="1"/>
    </xf>
    <xf numFmtId="0" fontId="20" fillId="0" borderId="48" xfId="2" applyFont="1" applyBorder="1" applyProtection="1">
      <protection locked="0" hidden="1"/>
    </xf>
    <xf numFmtId="0" fontId="22" fillId="5" borderId="48" xfId="2" applyFont="1" applyFill="1" applyBorder="1" applyAlignment="1" applyProtection="1">
      <alignment horizontal="center"/>
      <protection hidden="1"/>
    </xf>
    <xf numFmtId="0" fontId="20" fillId="5" borderId="48" xfId="2" applyFont="1" applyFill="1" applyBorder="1" applyProtection="1">
      <protection hidden="1"/>
    </xf>
    <xf numFmtId="0" fontId="20" fillId="0" borderId="0" xfId="2" applyFont="1" applyProtection="1">
      <protection hidden="1"/>
    </xf>
    <xf numFmtId="0" fontId="22" fillId="5" borderId="48" xfId="2" applyFont="1" applyFill="1" applyBorder="1" applyAlignment="1" applyProtection="1">
      <alignment horizontal="right"/>
      <protection hidden="1"/>
    </xf>
    <xf numFmtId="0" fontId="20" fillId="0" borderId="49" xfId="2" applyFont="1" applyBorder="1" applyAlignment="1" applyProtection="1">
      <alignment horizontal="center"/>
      <protection hidden="1"/>
    </xf>
    <xf numFmtId="0" fontId="20" fillId="0" borderId="48" xfId="2" applyFont="1" applyBorder="1" applyAlignment="1" applyProtection="1">
      <alignment horizontal="center"/>
      <protection locked="0" hidden="1"/>
    </xf>
    <xf numFmtId="0" fontId="27" fillId="0" borderId="48" xfId="2" applyFont="1" applyBorder="1" applyAlignment="1" applyProtection="1">
      <alignment horizontal="center"/>
      <protection locked="0" hidden="1"/>
    </xf>
    <xf numFmtId="0" fontId="26" fillId="5" borderId="48" xfId="2" applyFont="1" applyFill="1" applyBorder="1" applyAlignment="1" applyProtection="1">
      <alignment horizontal="center"/>
      <protection hidden="1"/>
    </xf>
    <xf numFmtId="0" fontId="27" fillId="0" borderId="0" xfId="2" applyFont="1" applyAlignment="1" applyProtection="1">
      <alignment horizontal="center"/>
      <protection hidden="1"/>
    </xf>
    <xf numFmtId="0" fontId="27" fillId="0" borderId="48" xfId="2" applyFont="1" applyBorder="1" applyProtection="1">
      <protection locked="0" hidden="1"/>
    </xf>
    <xf numFmtId="0" fontId="26" fillId="6" borderId="48" xfId="2" applyFont="1" applyFill="1" applyBorder="1" applyAlignment="1" applyProtection="1">
      <alignment horizontal="center"/>
      <protection locked="0" hidden="1"/>
    </xf>
    <xf numFmtId="0" fontId="26" fillId="5" borderId="48" xfId="2" applyFont="1" applyFill="1" applyBorder="1" applyProtection="1">
      <protection hidden="1"/>
    </xf>
    <xf numFmtId="0" fontId="27" fillId="0" borderId="0" xfId="2" applyFont="1" applyProtection="1">
      <protection hidden="1"/>
    </xf>
    <xf numFmtId="0" fontId="20" fillId="0" borderId="48" xfId="2" applyFont="1" applyBorder="1" applyAlignment="1" applyProtection="1">
      <alignment horizontal="center" vertical="center" wrapText="1"/>
      <protection locked="0" hidden="1"/>
    </xf>
    <xf numFmtId="0" fontId="20" fillId="0" borderId="48" xfId="2" applyFont="1" applyBorder="1" applyAlignment="1" applyProtection="1">
      <alignment horizontal="center" vertical="center" wrapText="1"/>
      <protection hidden="1"/>
    </xf>
    <xf numFmtId="0" fontId="2" fillId="0" borderId="0" xfId="2" applyAlignment="1" applyProtection="1">
      <alignment horizontal="center" vertical="center" wrapText="1"/>
      <protection hidden="1"/>
    </xf>
    <xf numFmtId="0" fontId="27" fillId="0" borderId="0" xfId="2" applyFont="1" applyProtection="1">
      <protection locked="0" hidden="1"/>
    </xf>
    <xf numFmtId="0" fontId="20" fillId="10" borderId="48" xfId="2" applyFont="1" applyFill="1" applyBorder="1" applyProtection="1">
      <protection hidden="1"/>
    </xf>
    <xf numFmtId="0" fontId="22" fillId="5" borderId="48" xfId="2" applyFont="1" applyFill="1" applyBorder="1" applyProtection="1">
      <protection hidden="1"/>
    </xf>
    <xf numFmtId="0" fontId="26" fillId="0" borderId="0" xfId="2" applyFont="1" applyAlignment="1" applyProtection="1">
      <alignment vertical="center"/>
      <protection hidden="1"/>
    </xf>
    <xf numFmtId="0" fontId="27" fillId="0" borderId="51" xfId="2" applyFont="1" applyBorder="1" applyProtection="1">
      <protection locked="0" hidden="1"/>
    </xf>
    <xf numFmtId="0" fontId="27" fillId="7" borderId="48" xfId="2" applyFont="1" applyFill="1" applyBorder="1" applyProtection="1">
      <protection hidden="1"/>
    </xf>
    <xf numFmtId="0" fontId="27" fillId="5" borderId="48" xfId="2" applyFont="1" applyFill="1" applyBorder="1" applyProtection="1">
      <protection hidden="1"/>
    </xf>
    <xf numFmtId="0" fontId="21" fillId="0" borderId="0" xfId="2" applyFont="1" applyProtection="1">
      <protection hidden="1"/>
    </xf>
    <xf numFmtId="0" fontId="20" fillId="0" borderId="48" xfId="2" applyFont="1" applyBorder="1" applyAlignment="1" applyProtection="1">
      <alignment horizontal="right"/>
      <protection hidden="1"/>
    </xf>
    <xf numFmtId="0" fontId="20" fillId="0" borderId="48" xfId="2" applyFont="1" applyBorder="1" applyAlignment="1" applyProtection="1">
      <alignment vertical="center"/>
      <protection locked="0" hidden="1"/>
    </xf>
    <xf numFmtId="0" fontId="27" fillId="0" borderId="48" xfId="2" applyFont="1" applyBorder="1" applyProtection="1">
      <protection hidden="1"/>
    </xf>
    <xf numFmtId="0" fontId="26" fillId="5" borderId="48" xfId="2" applyFont="1" applyFill="1" applyBorder="1" applyAlignment="1" applyProtection="1">
      <alignment vertical="center"/>
      <protection hidden="1"/>
    </xf>
    <xf numFmtId="0" fontId="27" fillId="0" borderId="0" xfId="2" applyFont="1" applyAlignment="1" applyProtection="1">
      <alignment horizontal="center" vertical="center" wrapText="1"/>
      <protection hidden="1"/>
    </xf>
    <xf numFmtId="0" fontId="26" fillId="5" borderId="48" xfId="2" applyFont="1" applyFill="1" applyBorder="1" applyAlignment="1" applyProtection="1">
      <alignment horizontal="right"/>
      <protection hidden="1"/>
    </xf>
    <xf numFmtId="0" fontId="26" fillId="5" borderId="46" xfId="2" applyFont="1" applyFill="1" applyBorder="1" applyProtection="1">
      <protection hidden="1"/>
    </xf>
    <xf numFmtId="0" fontId="26" fillId="5" borderId="45" xfId="2" applyFont="1" applyFill="1" applyBorder="1" applyProtection="1">
      <protection hidden="1"/>
    </xf>
    <xf numFmtId="0" fontId="26" fillId="0" borderId="0" xfId="2" applyFont="1" applyProtection="1">
      <protection hidden="1"/>
    </xf>
    <xf numFmtId="0" fontId="26" fillId="0" borderId="0" xfId="2" applyFont="1" applyAlignment="1" applyProtection="1">
      <alignment horizontal="center"/>
      <protection hidden="1"/>
    </xf>
    <xf numFmtId="0" fontId="20" fillId="0" borderId="48" xfId="2" applyFont="1" applyBorder="1" applyAlignment="1" applyProtection="1">
      <alignment horizontal="right" vertical="center" wrapText="1"/>
      <protection hidden="1"/>
    </xf>
    <xf numFmtId="0" fontId="20" fillId="0" borderId="48" xfId="2" applyFont="1" applyBorder="1" applyAlignment="1" applyProtection="1">
      <alignment horizontal="right" wrapText="1"/>
      <protection hidden="1"/>
    </xf>
    <xf numFmtId="0" fontId="28" fillId="4" borderId="48" xfId="2" applyFont="1" applyFill="1" applyBorder="1" applyAlignment="1" applyProtection="1">
      <alignment horizontal="right" wrapText="1"/>
      <protection hidden="1"/>
    </xf>
    <xf numFmtId="0" fontId="4" fillId="13" borderId="28" xfId="0" applyFont="1" applyFill="1" applyBorder="1" applyProtection="1">
      <protection hidden="1"/>
    </xf>
    <xf numFmtId="0" fontId="4" fillId="13" borderId="28" xfId="0" applyFont="1" applyFill="1" applyBorder="1" applyAlignment="1" applyProtection="1">
      <alignment horizontal="right" readingOrder="2"/>
      <protection hidden="1"/>
    </xf>
    <xf numFmtId="3" fontId="0" fillId="0" borderId="0" xfId="0" applyNumberFormat="1" applyProtection="1">
      <protection hidden="1"/>
    </xf>
    <xf numFmtId="0" fontId="33" fillId="0" borderId="63" xfId="0" applyFont="1" applyBorder="1" applyProtection="1">
      <protection hidden="1"/>
    </xf>
    <xf numFmtId="3" fontId="33" fillId="0" borderId="48" xfId="0" applyNumberFormat="1" applyFont="1" applyBorder="1" applyProtection="1">
      <protection hidden="1"/>
    </xf>
    <xf numFmtId="0" fontId="33" fillId="0" borderId="65" xfId="0" applyFont="1" applyBorder="1" applyProtection="1">
      <protection hidden="1"/>
    </xf>
    <xf numFmtId="3" fontId="33" fillId="0" borderId="66" xfId="0" applyNumberFormat="1" applyFont="1" applyBorder="1" applyProtection="1">
      <protection hidden="1"/>
    </xf>
    <xf numFmtId="3" fontId="10" fillId="0" borderId="68" xfId="1" applyNumberFormat="1" applyFont="1" applyBorder="1" applyProtection="1">
      <protection hidden="1"/>
    </xf>
    <xf numFmtId="3" fontId="10" fillId="0" borderId="69" xfId="1" applyNumberFormat="1" applyFont="1" applyBorder="1" applyProtection="1">
      <protection hidden="1"/>
    </xf>
    <xf numFmtId="0" fontId="5" fillId="14" borderId="19" xfId="0" applyFont="1" applyFill="1" applyBorder="1" applyProtection="1">
      <protection hidden="1"/>
    </xf>
    <xf numFmtId="0" fontId="0" fillId="14" borderId="20" xfId="0" applyFill="1" applyBorder="1" applyProtection="1">
      <protection hidden="1"/>
    </xf>
    <xf numFmtId="0" fontId="0" fillId="14" borderId="21" xfId="0" applyFill="1" applyBorder="1" applyProtection="1">
      <protection hidden="1"/>
    </xf>
    <xf numFmtId="0" fontId="3" fillId="14" borderId="22" xfId="1" applyFill="1" applyBorder="1" applyAlignment="1" applyProtection="1">
      <alignment horizontal="right"/>
      <protection hidden="1"/>
    </xf>
    <xf numFmtId="0" fontId="3" fillId="14" borderId="10" xfId="1" applyFill="1" applyBorder="1" applyAlignment="1" applyProtection="1">
      <alignment horizontal="right"/>
      <protection hidden="1"/>
    </xf>
    <xf numFmtId="0" fontId="0" fillId="14" borderId="23" xfId="0" applyFill="1" applyBorder="1" applyProtection="1">
      <protection hidden="1"/>
    </xf>
    <xf numFmtId="0" fontId="11" fillId="14" borderId="24" xfId="1" applyFont="1" applyFill="1" applyBorder="1" applyAlignment="1" applyProtection="1">
      <alignment horizontal="right"/>
      <protection hidden="1"/>
    </xf>
    <xf numFmtId="0" fontId="3" fillId="14" borderId="0" xfId="1" applyFill="1" applyAlignment="1" applyProtection="1">
      <alignment horizontal="right"/>
      <protection hidden="1"/>
    </xf>
    <xf numFmtId="0" fontId="0" fillId="14" borderId="12" xfId="0" applyFill="1" applyBorder="1" applyProtection="1">
      <protection hidden="1"/>
    </xf>
    <xf numFmtId="0" fontId="3" fillId="14" borderId="24" xfId="1" applyFill="1" applyBorder="1" applyAlignment="1" applyProtection="1">
      <alignment horizontal="right"/>
      <protection hidden="1"/>
    </xf>
    <xf numFmtId="0" fontId="3" fillId="14" borderId="25" xfId="1" applyFill="1" applyBorder="1" applyAlignment="1" applyProtection="1">
      <alignment horizontal="right"/>
      <protection hidden="1"/>
    </xf>
    <xf numFmtId="0" fontId="3" fillId="14" borderId="11" xfId="1" applyFill="1" applyBorder="1" applyAlignment="1" applyProtection="1">
      <alignment horizontal="right"/>
      <protection hidden="1"/>
    </xf>
    <xf numFmtId="0" fontId="0" fillId="14" borderId="26" xfId="0" applyFill="1" applyBorder="1" applyProtection="1">
      <protection hidden="1"/>
    </xf>
    <xf numFmtId="0" fontId="5" fillId="14" borderId="16" xfId="0" applyFont="1" applyFill="1" applyBorder="1" applyProtection="1">
      <protection hidden="1"/>
    </xf>
    <xf numFmtId="0" fontId="14" fillId="14" borderId="17" xfId="0" applyFont="1" applyFill="1" applyBorder="1" applyProtection="1">
      <protection hidden="1"/>
    </xf>
    <xf numFmtId="0" fontId="5" fillId="14" borderId="18" xfId="0" applyFont="1" applyFill="1" applyBorder="1" applyProtection="1">
      <protection hidden="1"/>
    </xf>
    <xf numFmtId="0" fontId="5" fillId="11" borderId="20" xfId="0" applyFont="1" applyFill="1" applyBorder="1" applyProtection="1">
      <protection hidden="1"/>
    </xf>
    <xf numFmtId="0" fontId="0" fillId="11" borderId="20" xfId="0" applyFill="1" applyBorder="1" applyProtection="1">
      <protection hidden="1"/>
    </xf>
    <xf numFmtId="0" fontId="0" fillId="11" borderId="21" xfId="0" applyFill="1" applyBorder="1" applyProtection="1">
      <protection hidden="1"/>
    </xf>
    <xf numFmtId="0" fontId="3" fillId="11" borderId="10" xfId="1" applyFill="1" applyBorder="1" applyAlignment="1" applyProtection="1">
      <alignment horizontal="right"/>
      <protection hidden="1"/>
    </xf>
    <xf numFmtId="0" fontId="0" fillId="11" borderId="23" xfId="0" applyFill="1" applyBorder="1" applyProtection="1">
      <protection hidden="1"/>
    </xf>
    <xf numFmtId="0" fontId="3" fillId="11" borderId="0" xfId="1" applyFill="1" applyAlignment="1" applyProtection="1">
      <alignment horizontal="right"/>
      <protection hidden="1"/>
    </xf>
    <xf numFmtId="0" fontId="0" fillId="11" borderId="12" xfId="0" applyFill="1" applyBorder="1" applyProtection="1">
      <protection hidden="1"/>
    </xf>
    <xf numFmtId="0" fontId="3" fillId="11" borderId="11" xfId="1" applyFill="1" applyBorder="1" applyAlignment="1" applyProtection="1">
      <alignment horizontal="right"/>
      <protection hidden="1"/>
    </xf>
    <xf numFmtId="0" fontId="0" fillId="11" borderId="26" xfId="0" applyFill="1" applyBorder="1" applyProtection="1">
      <protection hidden="1"/>
    </xf>
    <xf numFmtId="0" fontId="3" fillId="11" borderId="27" xfId="1" applyFill="1" applyBorder="1" applyAlignment="1" applyProtection="1">
      <alignment horizontal="right"/>
      <protection hidden="1"/>
    </xf>
    <xf numFmtId="0" fontId="0" fillId="11" borderId="13" xfId="0" applyFill="1" applyBorder="1" applyProtection="1">
      <protection hidden="1"/>
    </xf>
    <xf numFmtId="0" fontId="5" fillId="11" borderId="14" xfId="0" applyFont="1" applyFill="1" applyBorder="1" applyProtection="1">
      <protection hidden="1"/>
    </xf>
    <xf numFmtId="0" fontId="14" fillId="11" borderId="14" xfId="0" applyFont="1" applyFill="1" applyBorder="1" applyProtection="1">
      <protection hidden="1"/>
    </xf>
    <xf numFmtId="0" fontId="5" fillId="11" borderId="15" xfId="0" applyFont="1" applyFill="1" applyBorder="1" applyProtection="1">
      <protection hidden="1"/>
    </xf>
    <xf numFmtId="0" fontId="5" fillId="11" borderId="0" xfId="0" applyFont="1" applyFill="1" applyProtection="1">
      <protection hidden="1"/>
    </xf>
    <xf numFmtId="0" fontId="14" fillId="11" borderId="0" xfId="0" applyFont="1" applyFill="1" applyProtection="1">
      <protection hidden="1"/>
    </xf>
    <xf numFmtId="0" fontId="5" fillId="11" borderId="12" xfId="0" applyFont="1" applyFill="1" applyBorder="1" applyProtection="1">
      <protection hidden="1"/>
    </xf>
    <xf numFmtId="0" fontId="5" fillId="11" borderId="17" xfId="0" applyFont="1" applyFill="1" applyBorder="1" applyProtection="1">
      <protection hidden="1"/>
    </xf>
    <xf numFmtId="0" fontId="14" fillId="11" borderId="17" xfId="0" applyFont="1" applyFill="1" applyBorder="1" applyProtection="1">
      <protection hidden="1"/>
    </xf>
    <xf numFmtId="0" fontId="5" fillId="11" borderId="18" xfId="0" applyFont="1" applyFill="1" applyBorder="1" applyProtection="1">
      <protection hidden="1"/>
    </xf>
    <xf numFmtId="0" fontId="7" fillId="11" borderId="81" xfId="1" applyFont="1" applyFill="1" applyBorder="1" applyAlignment="1" applyProtection="1">
      <alignment horizontal="center"/>
      <protection hidden="1"/>
    </xf>
    <xf numFmtId="164" fontId="5" fillId="11" borderId="49" xfId="0" applyNumberFormat="1" applyFont="1" applyFill="1" applyBorder="1" applyAlignment="1" applyProtection="1">
      <alignment horizontal="center"/>
      <protection hidden="1"/>
    </xf>
    <xf numFmtId="0" fontId="7" fillId="11" borderId="82" xfId="1" applyFont="1" applyFill="1" applyBorder="1" applyAlignment="1" applyProtection="1">
      <alignment horizontal="center"/>
      <protection hidden="1"/>
    </xf>
    <xf numFmtId="0" fontId="7" fillId="14" borderId="54" xfId="1" applyFont="1" applyFill="1" applyBorder="1" applyAlignment="1" applyProtection="1">
      <alignment horizontal="center"/>
      <protection hidden="1"/>
    </xf>
    <xf numFmtId="0" fontId="7" fillId="14" borderId="62" xfId="1" applyFont="1" applyFill="1" applyBorder="1" applyAlignment="1" applyProtection="1">
      <alignment horizontal="center"/>
      <protection hidden="1"/>
    </xf>
    <xf numFmtId="0" fontId="7" fillId="14" borderId="75" xfId="1" applyFont="1" applyFill="1" applyBorder="1" applyAlignment="1" applyProtection="1">
      <alignment horizontal="center"/>
      <protection hidden="1"/>
    </xf>
    <xf numFmtId="0" fontId="35" fillId="0" borderId="63" xfId="0" applyFont="1" applyBorder="1" applyAlignment="1" applyProtection="1">
      <alignment horizontal="right"/>
      <protection locked="0" hidden="1"/>
    </xf>
    <xf numFmtId="0" fontId="35" fillId="0" borderId="48" xfId="0" applyFont="1" applyBorder="1" applyAlignment="1" applyProtection="1">
      <alignment horizontal="right"/>
      <protection locked="0" hidden="1"/>
    </xf>
    <xf numFmtId="0" fontId="35" fillId="0" borderId="46" xfId="0" applyFont="1" applyBorder="1" applyAlignment="1" applyProtection="1">
      <alignment horizontal="right"/>
      <protection locked="0" hidden="1"/>
    </xf>
    <xf numFmtId="0" fontId="35" fillId="0" borderId="77" xfId="0" applyFont="1" applyBorder="1" applyProtection="1">
      <protection locked="0" hidden="1"/>
    </xf>
    <xf numFmtId="0" fontId="35" fillId="0" borderId="63" xfId="0" applyFont="1" applyBorder="1" applyProtection="1">
      <protection locked="0" hidden="1"/>
    </xf>
    <xf numFmtId="0" fontId="35" fillId="0" borderId="48" xfId="0" applyFont="1" applyBorder="1" applyProtection="1">
      <protection locked="0" hidden="1"/>
    </xf>
    <xf numFmtId="0" fontId="35" fillId="0" borderId="64" xfId="0" applyFont="1" applyBorder="1" applyAlignment="1" applyProtection="1">
      <alignment horizontal="right"/>
      <protection locked="0" hidden="1"/>
    </xf>
    <xf numFmtId="0" fontId="35" fillId="0" borderId="46" xfId="0" applyFont="1" applyBorder="1" applyProtection="1">
      <protection locked="0" hidden="1"/>
    </xf>
    <xf numFmtId="0" fontId="35" fillId="0" borderId="64" xfId="0" applyFont="1" applyBorder="1" applyProtection="1">
      <protection locked="0" hidden="1"/>
    </xf>
    <xf numFmtId="0" fontId="35" fillId="0" borderId="66" xfId="0" applyFont="1" applyBorder="1" applyProtection="1">
      <protection locked="0" hidden="1"/>
    </xf>
    <xf numFmtId="0" fontId="35" fillId="0" borderId="76" xfId="0" applyFont="1" applyBorder="1" applyProtection="1">
      <protection locked="0" hidden="1"/>
    </xf>
    <xf numFmtId="0" fontId="35" fillId="0" borderId="78" xfId="0" applyFont="1" applyBorder="1" applyProtection="1">
      <protection locked="0" hidden="1"/>
    </xf>
    <xf numFmtId="0" fontId="35" fillId="0" borderId="67" xfId="0" applyFont="1" applyBorder="1" applyProtection="1">
      <protection locked="0" hidden="1"/>
    </xf>
    <xf numFmtId="0" fontId="35" fillId="0" borderId="0" xfId="0" applyFont="1" applyProtection="1">
      <protection locked="0" hidden="1"/>
    </xf>
    <xf numFmtId="0" fontId="35" fillId="0" borderId="68" xfId="0" applyFont="1" applyBorder="1" applyAlignment="1" applyProtection="1">
      <alignment horizontal="center"/>
      <protection locked="0" hidden="1"/>
    </xf>
    <xf numFmtId="0" fontId="35" fillId="0" borderId="69" xfId="0" applyFont="1" applyBorder="1" applyAlignment="1" applyProtection="1">
      <alignment horizontal="center"/>
      <protection locked="0" hidden="1"/>
    </xf>
    <xf numFmtId="0" fontId="14" fillId="13" borderId="63" xfId="0" applyFont="1" applyFill="1" applyBorder="1" applyAlignment="1" applyProtection="1">
      <alignment horizontal="center" vertical="center"/>
      <protection hidden="1"/>
    </xf>
    <xf numFmtId="0" fontId="14" fillId="13" borderId="48" xfId="0" applyFont="1" applyFill="1" applyBorder="1" applyAlignment="1" applyProtection="1">
      <alignment horizontal="center" vertical="center"/>
      <protection hidden="1"/>
    </xf>
    <xf numFmtId="0" fontId="14" fillId="13" borderId="64" xfId="0" applyFont="1" applyFill="1" applyBorder="1" applyAlignment="1" applyProtection="1">
      <alignment horizontal="center" vertical="center"/>
      <protection hidden="1"/>
    </xf>
    <xf numFmtId="3" fontId="34" fillId="0" borderId="64" xfId="0" applyNumberFormat="1" applyFont="1" applyBorder="1" applyProtection="1">
      <protection locked="0" hidden="1"/>
    </xf>
    <xf numFmtId="3" fontId="34" fillId="0" borderId="67" xfId="0" applyNumberFormat="1" applyFont="1" applyBorder="1" applyProtection="1">
      <protection locked="0"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6" fillId="0" borderId="84" xfId="1" applyFont="1" applyBorder="1" applyProtection="1">
      <protection locked="0" hidden="1"/>
    </xf>
    <xf numFmtId="0" fontId="9" fillId="0" borderId="6" xfId="1" applyFont="1" applyBorder="1" applyProtection="1">
      <protection hidden="1"/>
    </xf>
    <xf numFmtId="0" fontId="9" fillId="0" borderId="29" xfId="1" applyFont="1" applyBorder="1" applyProtection="1">
      <protection hidden="1"/>
    </xf>
    <xf numFmtId="0" fontId="9" fillId="15" borderId="85" xfId="1" applyFont="1" applyFill="1" applyBorder="1" applyAlignment="1" applyProtection="1">
      <alignment horizontal="right"/>
      <protection hidden="1"/>
    </xf>
    <xf numFmtId="3" fontId="10" fillId="15" borderId="86" xfId="1" applyNumberFormat="1" applyFont="1" applyFill="1" applyBorder="1" applyProtection="1">
      <protection hidden="1"/>
    </xf>
    <xf numFmtId="3" fontId="10" fillId="15" borderId="87" xfId="1" applyNumberFormat="1" applyFont="1" applyFill="1" applyBorder="1" applyProtection="1">
      <protection hidden="1"/>
    </xf>
    <xf numFmtId="3" fontId="10" fillId="15" borderId="88" xfId="1" applyNumberFormat="1" applyFont="1" applyFill="1" applyBorder="1" applyProtection="1">
      <protection hidden="1"/>
    </xf>
    <xf numFmtId="3" fontId="10" fillId="15" borderId="28" xfId="1" applyNumberFormat="1" applyFont="1" applyFill="1" applyBorder="1" applyProtection="1">
      <protection hidden="1"/>
    </xf>
    <xf numFmtId="3" fontId="10" fillId="15" borderId="89" xfId="1" applyNumberFormat="1" applyFont="1" applyFill="1" applyBorder="1" applyProtection="1">
      <protection hidden="1"/>
    </xf>
    <xf numFmtId="3" fontId="10" fillId="15" borderId="90" xfId="1" applyNumberFormat="1" applyFont="1" applyFill="1" applyBorder="1" applyProtection="1">
      <protection hidden="1"/>
    </xf>
    <xf numFmtId="3" fontId="10" fillId="15" borderId="91" xfId="1" applyNumberFormat="1" applyFont="1" applyFill="1" applyBorder="1" applyProtection="1">
      <protection hidden="1"/>
    </xf>
    <xf numFmtId="0" fontId="10" fillId="15" borderId="92" xfId="1" applyFont="1" applyFill="1" applyBorder="1" applyProtection="1">
      <protection hidden="1"/>
    </xf>
    <xf numFmtId="0" fontId="9" fillId="15" borderId="93" xfId="1" applyFont="1" applyFill="1" applyBorder="1" applyAlignment="1" applyProtection="1">
      <alignment horizontal="right"/>
      <protection hidden="1"/>
    </xf>
    <xf numFmtId="3" fontId="10" fillId="15" borderId="94" xfId="1" applyNumberFormat="1" applyFont="1" applyFill="1" applyBorder="1" applyProtection="1">
      <protection hidden="1"/>
    </xf>
    <xf numFmtId="3" fontId="10" fillId="15" borderId="95" xfId="1" applyNumberFormat="1" applyFont="1" applyFill="1" applyBorder="1" applyProtection="1">
      <protection hidden="1"/>
    </xf>
    <xf numFmtId="3" fontId="10" fillId="15" borderId="96" xfId="1" applyNumberFormat="1" applyFont="1" applyFill="1" applyBorder="1" applyProtection="1">
      <protection hidden="1"/>
    </xf>
    <xf numFmtId="0" fontId="10" fillId="15" borderId="97" xfId="1" applyFont="1" applyFill="1" applyBorder="1" applyProtection="1">
      <protection hidden="1"/>
    </xf>
    <xf numFmtId="3" fontId="10" fillId="0" borderId="98" xfId="1" applyNumberFormat="1" applyFont="1" applyBorder="1" applyProtection="1">
      <protection hidden="1"/>
    </xf>
    <xf numFmtId="3" fontId="37" fillId="0" borderId="99" xfId="1" applyNumberFormat="1" applyFont="1" applyBorder="1" applyProtection="1">
      <protection hidden="1"/>
    </xf>
    <xf numFmtId="3" fontId="37" fillId="0" borderId="100" xfId="1" applyNumberFormat="1" applyFont="1" applyBorder="1" applyProtection="1">
      <protection hidden="1"/>
    </xf>
    <xf numFmtId="3" fontId="37" fillId="0" borderId="101" xfId="1" applyNumberFormat="1" applyFont="1" applyBorder="1" applyProtection="1">
      <protection hidden="1"/>
    </xf>
    <xf numFmtId="0" fontId="3" fillId="0" borderId="102" xfId="1" applyBorder="1" applyProtection="1">
      <protection hidden="1"/>
    </xf>
    <xf numFmtId="3" fontId="37" fillId="0" borderId="45" xfId="1" applyNumberFormat="1" applyFont="1" applyBorder="1" applyProtection="1">
      <protection hidden="1"/>
    </xf>
    <xf numFmtId="3" fontId="37" fillId="0" borderId="48" xfId="1" applyNumberFormat="1" applyFont="1" applyBorder="1" applyProtection="1">
      <protection hidden="1"/>
    </xf>
    <xf numFmtId="3" fontId="37" fillId="0" borderId="64" xfId="1" applyNumberFormat="1" applyFont="1" applyBorder="1" applyProtection="1">
      <protection hidden="1"/>
    </xf>
    <xf numFmtId="3" fontId="37" fillId="0" borderId="74" xfId="1" applyNumberFormat="1" applyFont="1" applyBorder="1" applyProtection="1">
      <protection hidden="1"/>
    </xf>
    <xf numFmtId="3" fontId="37" fillId="0" borderId="66" xfId="1" applyNumberFormat="1" applyFont="1" applyBorder="1" applyProtection="1">
      <protection hidden="1"/>
    </xf>
    <xf numFmtId="3" fontId="37" fillId="0" borderId="67" xfId="1" applyNumberFormat="1" applyFont="1" applyBorder="1" applyProtection="1">
      <protection hidden="1"/>
    </xf>
    <xf numFmtId="0" fontId="3" fillId="0" borderId="103" xfId="1" applyBorder="1" applyProtection="1">
      <protection hidden="1"/>
    </xf>
    <xf numFmtId="0" fontId="9" fillId="0" borderId="90" xfId="1" applyFont="1" applyBorder="1" applyAlignment="1" applyProtection="1">
      <alignment horizontal="right"/>
      <protection hidden="1"/>
    </xf>
    <xf numFmtId="0" fontId="3" fillId="0" borderId="24" xfId="1" applyBorder="1" applyAlignment="1" applyProtection="1">
      <alignment horizontal="right"/>
      <protection locked="0" hidden="1"/>
    </xf>
    <xf numFmtId="0" fontId="20" fillId="0" borderId="54" xfId="0" applyFont="1" applyBorder="1" applyAlignment="1" applyProtection="1">
      <alignment horizontal="right" vertical="center" readingOrder="2"/>
      <protection hidden="1"/>
    </xf>
    <xf numFmtId="0" fontId="20" fillId="0" borderId="24" xfId="0" applyFont="1" applyBorder="1" applyAlignment="1" applyProtection="1">
      <alignment vertical="center"/>
      <protection hidden="1"/>
    </xf>
    <xf numFmtId="0" fontId="20" fillId="0" borderId="24" xfId="0" applyFont="1" applyBorder="1" applyAlignment="1" applyProtection="1">
      <alignment horizontal="right" vertical="center" readingOrder="2"/>
      <protection hidden="1"/>
    </xf>
    <xf numFmtId="0" fontId="20" fillId="0" borderId="43" xfId="0" applyFont="1" applyBorder="1" applyAlignment="1" applyProtection="1">
      <alignment vertical="center"/>
      <protection hidden="1"/>
    </xf>
    <xf numFmtId="0" fontId="20" fillId="0" borderId="54" xfId="0" applyFont="1" applyBorder="1" applyAlignment="1" applyProtection="1">
      <alignment vertical="center"/>
      <protection hidden="1"/>
    </xf>
    <xf numFmtId="0" fontId="20" fillId="0" borderId="35" xfId="0" applyFont="1" applyBorder="1" applyAlignment="1" applyProtection="1">
      <alignment horizontal="right"/>
      <protection hidden="1"/>
    </xf>
    <xf numFmtId="0" fontId="20" fillId="0" borderId="33" xfId="0" applyFont="1" applyBorder="1" applyAlignment="1" applyProtection="1">
      <alignment horizontal="right"/>
      <protection hidden="1"/>
    </xf>
    <xf numFmtId="0" fontId="3" fillId="0" borderId="33" xfId="1" applyBorder="1" applyAlignment="1" applyProtection="1">
      <alignment horizontal="right"/>
      <protection locked="0" hidden="1"/>
    </xf>
    <xf numFmtId="0" fontId="3" fillId="0" borderId="36" xfId="1" applyBorder="1" applyAlignment="1" applyProtection="1">
      <alignment horizontal="right"/>
      <protection locked="0" hidden="1"/>
    </xf>
    <xf numFmtId="0" fontId="30" fillId="0" borderId="0" xfId="0" applyFont="1" applyAlignment="1" applyProtection="1">
      <alignment horizontal="center"/>
      <protection locked="0" hidden="1"/>
    </xf>
    <xf numFmtId="0" fontId="24" fillId="9" borderId="56" xfId="0" applyFont="1" applyFill="1" applyBorder="1" applyAlignment="1" applyProtection="1">
      <alignment horizontal="center" vertical="center" textRotation="255"/>
      <protection hidden="1"/>
    </xf>
    <xf numFmtId="0" fontId="24" fillId="9" borderId="24" xfId="0" applyFont="1" applyFill="1" applyBorder="1" applyAlignment="1" applyProtection="1">
      <alignment horizontal="center" vertical="center" textRotation="255"/>
      <protection hidden="1"/>
    </xf>
    <xf numFmtId="0" fontId="24" fillId="9" borderId="43" xfId="0" applyFont="1" applyFill="1" applyBorder="1" applyAlignment="1" applyProtection="1">
      <alignment horizontal="center" vertical="center" textRotation="255"/>
      <protection hidden="1"/>
    </xf>
    <xf numFmtId="0" fontId="9" fillId="0" borderId="4" xfId="1" applyFont="1" applyBorder="1" applyAlignment="1" applyProtection="1">
      <alignment horizontal="right" vertical="center" wrapText="1"/>
      <protection hidden="1"/>
    </xf>
    <xf numFmtId="0" fontId="24" fillId="2" borderId="56" xfId="0" applyFont="1" applyFill="1" applyBorder="1" applyAlignment="1" applyProtection="1">
      <alignment horizontal="center" vertical="center" textRotation="255" wrapText="1" readingOrder="2"/>
      <protection hidden="1"/>
    </xf>
    <xf numFmtId="0" fontId="24" fillId="2" borderId="24" xfId="0" applyFont="1" applyFill="1" applyBorder="1" applyAlignment="1" applyProtection="1">
      <alignment horizontal="center" vertical="center" textRotation="255" wrapText="1" readingOrder="2"/>
      <protection hidden="1"/>
    </xf>
    <xf numFmtId="0" fontId="24" fillId="8" borderId="54" xfId="0" applyFont="1" applyFill="1" applyBorder="1" applyAlignment="1" applyProtection="1">
      <alignment horizontal="center" vertical="center" textRotation="255"/>
      <protection hidden="1"/>
    </xf>
    <xf numFmtId="0" fontId="24" fillId="8" borderId="24" xfId="0" applyFont="1" applyFill="1" applyBorder="1" applyAlignment="1" applyProtection="1">
      <alignment horizontal="center" vertical="center" textRotation="255"/>
      <protection hidden="1"/>
    </xf>
    <xf numFmtId="0" fontId="24" fillId="8" borderId="43" xfId="0" applyFont="1" applyFill="1" applyBorder="1" applyAlignment="1" applyProtection="1">
      <alignment horizontal="center" vertical="center" textRotation="255"/>
      <protection hidden="1"/>
    </xf>
    <xf numFmtId="0" fontId="24" fillId="3" borderId="35" xfId="0" applyFont="1" applyFill="1" applyBorder="1" applyAlignment="1" applyProtection="1">
      <alignment horizontal="center" vertical="center" textRotation="255"/>
      <protection hidden="1"/>
    </xf>
    <xf numFmtId="0" fontId="24" fillId="3" borderId="33" xfId="0" applyFont="1" applyFill="1" applyBorder="1" applyAlignment="1" applyProtection="1">
      <alignment horizontal="center" vertical="center" textRotation="255"/>
      <protection hidden="1"/>
    </xf>
    <xf numFmtId="0" fontId="24" fillId="3" borderId="36" xfId="0" applyFont="1" applyFill="1" applyBorder="1" applyAlignment="1" applyProtection="1">
      <alignment horizontal="center" vertical="center" textRotation="255"/>
      <protection hidden="1"/>
    </xf>
    <xf numFmtId="0" fontId="9" fillId="0" borderId="7" xfId="1" applyFont="1" applyBorder="1" applyAlignment="1" applyProtection="1">
      <alignment horizontal="center" vertical="center" textRotation="135" wrapText="1" readingOrder="2"/>
      <protection hidden="1"/>
    </xf>
    <xf numFmtId="0" fontId="9" fillId="0" borderId="8" xfId="1" applyFont="1" applyBorder="1" applyAlignment="1" applyProtection="1">
      <alignment horizontal="center" vertical="center" textRotation="135" wrapText="1" readingOrder="2"/>
      <protection hidden="1"/>
    </xf>
    <xf numFmtId="0" fontId="9" fillId="0" borderId="73" xfId="1" applyFont="1" applyBorder="1" applyAlignment="1" applyProtection="1">
      <alignment horizontal="center" vertical="center" textRotation="135" wrapText="1" readingOrder="2"/>
      <protection hidden="1"/>
    </xf>
    <xf numFmtId="0" fontId="5" fillId="14" borderId="14" xfId="0" applyFont="1" applyFill="1" applyBorder="1" applyAlignment="1" applyProtection="1">
      <alignment horizontal="center"/>
      <protection hidden="1"/>
    </xf>
    <xf numFmtId="0" fontId="5" fillId="14" borderId="75" xfId="0" applyFont="1" applyFill="1" applyBorder="1" applyAlignment="1" applyProtection="1">
      <alignment horizontal="center"/>
      <protection hidden="1"/>
    </xf>
    <xf numFmtId="0" fontId="15" fillId="13" borderId="35" xfId="1" applyFont="1" applyFill="1" applyBorder="1" applyAlignment="1" applyProtection="1">
      <alignment horizontal="center" wrapText="1"/>
      <protection hidden="1"/>
    </xf>
    <xf numFmtId="0" fontId="15" fillId="13" borderId="33" xfId="1" applyFont="1" applyFill="1" applyBorder="1" applyAlignment="1" applyProtection="1">
      <alignment horizontal="center"/>
      <protection hidden="1"/>
    </xf>
    <xf numFmtId="0" fontId="32" fillId="13" borderId="70" xfId="0" applyFont="1" applyFill="1" applyBorder="1" applyAlignment="1" applyProtection="1">
      <alignment horizontal="center"/>
      <protection hidden="1"/>
    </xf>
    <xf numFmtId="0" fontId="32" fillId="13" borderId="71" xfId="0" applyFont="1" applyFill="1" applyBorder="1" applyAlignment="1" applyProtection="1">
      <alignment horizontal="center"/>
      <protection hidden="1"/>
    </xf>
    <xf numFmtId="0" fontId="32" fillId="13" borderId="72" xfId="0" applyFont="1" applyFill="1" applyBorder="1" applyAlignment="1" applyProtection="1">
      <alignment horizontal="center"/>
      <protection hidden="1"/>
    </xf>
    <xf numFmtId="0" fontId="5" fillId="11" borderId="83" xfId="0" applyFont="1" applyFill="1" applyBorder="1" applyAlignment="1" applyProtection="1">
      <alignment horizontal="center"/>
      <protection hidden="1"/>
    </xf>
    <xf numFmtId="0" fontId="5" fillId="11" borderId="79" xfId="0" applyFont="1" applyFill="1" applyBorder="1" applyAlignment="1" applyProtection="1">
      <alignment horizontal="center"/>
      <protection hidden="1"/>
    </xf>
    <xf numFmtId="0" fontId="5" fillId="11" borderId="80" xfId="0" applyFont="1" applyFill="1" applyBorder="1" applyAlignment="1" applyProtection="1">
      <alignment horizontal="center"/>
      <protection hidden="1"/>
    </xf>
    <xf numFmtId="0" fontId="7" fillId="0" borderId="35" xfId="1" applyFont="1" applyBorder="1" applyAlignment="1" applyProtection="1">
      <alignment horizontal="center" wrapText="1"/>
      <protection hidden="1"/>
    </xf>
    <xf numFmtId="0" fontId="7" fillId="0" borderId="33" xfId="1" applyFont="1" applyBorder="1" applyAlignment="1" applyProtection="1">
      <alignment horizontal="center"/>
      <protection hidden="1"/>
    </xf>
    <xf numFmtId="0" fontId="21" fillId="5" borderId="46" xfId="2" applyFont="1" applyFill="1" applyBorder="1" applyAlignment="1" applyProtection="1">
      <alignment horizontal="center"/>
      <protection hidden="1"/>
    </xf>
    <xf numFmtId="0" fontId="21" fillId="5" borderId="47" xfId="2" applyFont="1" applyFill="1" applyBorder="1" applyAlignment="1" applyProtection="1">
      <alignment horizontal="center"/>
      <protection hidden="1"/>
    </xf>
    <xf numFmtId="0" fontId="21" fillId="5" borderId="45" xfId="2" applyFont="1" applyFill="1" applyBorder="1" applyAlignment="1" applyProtection="1">
      <alignment horizontal="center"/>
      <protection hidden="1"/>
    </xf>
    <xf numFmtId="0" fontId="21" fillId="5" borderId="48" xfId="2" applyFont="1" applyFill="1" applyBorder="1" applyAlignment="1" applyProtection="1">
      <alignment horizontal="center"/>
      <protection hidden="1"/>
    </xf>
    <xf numFmtId="0" fontId="20" fillId="0" borderId="46" xfId="2" applyFont="1" applyBorder="1" applyAlignment="1" applyProtection="1">
      <alignment horizontal="center" wrapText="1"/>
      <protection hidden="1"/>
    </xf>
    <xf numFmtId="0" fontId="20" fillId="0" borderId="45" xfId="2" applyFont="1" applyBorder="1" applyAlignment="1" applyProtection="1">
      <alignment horizontal="center" wrapText="1"/>
      <protection hidden="1"/>
    </xf>
    <xf numFmtId="0" fontId="20" fillId="0" borderId="46" xfId="2" applyFont="1" applyBorder="1" applyAlignment="1" applyProtection="1">
      <alignment horizontal="center"/>
      <protection hidden="1"/>
    </xf>
    <xf numFmtId="0" fontId="20" fillId="0" borderId="45" xfId="2" applyFont="1" applyBorder="1" applyAlignment="1" applyProtection="1">
      <alignment horizontal="center"/>
      <protection hidden="1"/>
    </xf>
    <xf numFmtId="0" fontId="2" fillId="0" borderId="46" xfId="2" applyBorder="1" applyAlignment="1" applyProtection="1">
      <alignment horizontal="center"/>
      <protection locked="0" hidden="1"/>
    </xf>
    <xf numFmtId="0" fontId="2" fillId="0" borderId="45" xfId="2" applyBorder="1" applyAlignment="1" applyProtection="1">
      <alignment horizontal="center"/>
      <protection locked="0" hidden="1"/>
    </xf>
    <xf numFmtId="0" fontId="2" fillId="0" borderId="48" xfId="2" applyBorder="1" applyAlignment="1" applyProtection="1">
      <alignment horizontal="center"/>
      <protection locked="0" hidden="1"/>
    </xf>
    <xf numFmtId="0" fontId="20" fillId="0" borderId="46" xfId="2" applyFont="1" applyBorder="1" applyAlignment="1" applyProtection="1">
      <alignment horizontal="right"/>
      <protection hidden="1"/>
    </xf>
    <xf numFmtId="0" fontId="20" fillId="0" borderId="45" xfId="2" applyFont="1" applyBorder="1" applyAlignment="1" applyProtection="1">
      <alignment horizontal="right"/>
      <protection hidden="1"/>
    </xf>
    <xf numFmtId="0" fontId="22" fillId="5" borderId="46" xfId="2" applyFont="1" applyFill="1" applyBorder="1" applyAlignment="1" applyProtection="1">
      <alignment horizontal="center"/>
      <protection hidden="1"/>
    </xf>
    <xf numFmtId="0" fontId="22" fillId="5" borderId="47" xfId="2" applyFont="1" applyFill="1" applyBorder="1" applyAlignment="1" applyProtection="1">
      <alignment horizontal="center"/>
      <protection hidden="1"/>
    </xf>
    <xf numFmtId="0" fontId="22" fillId="5" borderId="45" xfId="2" applyFont="1" applyFill="1" applyBorder="1" applyAlignment="1" applyProtection="1">
      <alignment horizontal="center"/>
      <protection hidden="1"/>
    </xf>
    <xf numFmtId="0" fontId="20" fillId="0" borderId="50" xfId="2" applyFont="1" applyBorder="1" applyAlignment="1" applyProtection="1">
      <alignment horizontal="right"/>
      <protection hidden="1"/>
    </xf>
    <xf numFmtId="0" fontId="20" fillId="0" borderId="44" xfId="2" applyFont="1" applyBorder="1" applyAlignment="1" applyProtection="1">
      <alignment horizontal="right"/>
      <protection hidden="1"/>
    </xf>
    <xf numFmtId="0" fontId="20" fillId="0" borderId="46" xfId="2" applyFont="1" applyBorder="1" applyAlignment="1" applyProtection="1">
      <alignment horizontal="right"/>
      <protection locked="0" hidden="1"/>
    </xf>
    <xf numFmtId="0" fontId="20" fillId="0" borderId="45" xfId="2" applyFont="1" applyBorder="1" applyAlignment="1" applyProtection="1">
      <alignment horizontal="right"/>
      <protection locked="0" hidden="1"/>
    </xf>
    <xf numFmtId="0" fontId="20" fillId="0" borderId="46" xfId="2" applyFont="1" applyBorder="1" applyAlignment="1" applyProtection="1">
      <alignment horizontal="right" vertical="center" wrapText="1"/>
      <protection locked="0" hidden="1"/>
    </xf>
    <xf numFmtId="0" fontId="20" fillId="0" borderId="45" xfId="2" applyFont="1" applyBorder="1" applyAlignment="1" applyProtection="1">
      <alignment horizontal="right" vertical="center" wrapText="1"/>
      <protection locked="0" hidden="1"/>
    </xf>
    <xf numFmtId="0" fontId="26" fillId="5" borderId="46" xfId="2" applyFont="1" applyFill="1" applyBorder="1" applyProtection="1">
      <protection hidden="1"/>
    </xf>
    <xf numFmtId="0" fontId="26" fillId="5" borderId="45" xfId="2" applyFont="1" applyFill="1" applyBorder="1" applyProtection="1">
      <protection hidden="1"/>
    </xf>
    <xf numFmtId="0" fontId="20" fillId="0" borderId="46" xfId="2" applyFont="1" applyBorder="1" applyAlignment="1" applyProtection="1">
      <alignment horizontal="right" vertical="center" wrapText="1"/>
      <protection hidden="1"/>
    </xf>
    <xf numFmtId="0" fontId="20" fillId="0" borderId="45" xfId="2" applyFont="1" applyBorder="1" applyAlignment="1" applyProtection="1">
      <alignment horizontal="right" vertical="center" wrapText="1"/>
      <protection hidden="1"/>
    </xf>
    <xf numFmtId="0" fontId="20" fillId="0" borderId="46" xfId="2" applyFont="1" applyBorder="1" applyAlignment="1" applyProtection="1">
      <alignment horizontal="right" vertical="center"/>
      <protection hidden="1"/>
    </xf>
    <xf numFmtId="0" fontId="20" fillId="0" borderId="45" xfId="2" applyFont="1" applyBorder="1" applyAlignment="1" applyProtection="1">
      <alignment horizontal="right" vertical="center"/>
      <protection hidden="1"/>
    </xf>
    <xf numFmtId="0" fontId="26" fillId="6" borderId="46" xfId="2" applyFont="1" applyFill="1" applyBorder="1" applyAlignment="1" applyProtection="1">
      <alignment horizontal="right" vertical="center" wrapText="1"/>
      <protection hidden="1"/>
    </xf>
    <xf numFmtId="0" fontId="26" fillId="6" borderId="45" xfId="2" applyFont="1" applyFill="1" applyBorder="1" applyAlignment="1" applyProtection="1">
      <alignment horizontal="right" vertical="center" wrapText="1"/>
      <protection hidden="1"/>
    </xf>
    <xf numFmtId="0" fontId="20" fillId="0" borderId="52" xfId="2" applyFont="1" applyBorder="1" applyAlignment="1" applyProtection="1">
      <alignment horizontal="right" vertical="center" wrapText="1"/>
      <protection hidden="1"/>
    </xf>
    <xf numFmtId="0" fontId="20" fillId="0" borderId="53" xfId="2" applyFont="1" applyBorder="1" applyAlignment="1" applyProtection="1">
      <alignment horizontal="right" vertical="center" wrapText="1"/>
      <protection hidden="1"/>
    </xf>
    <xf numFmtId="0" fontId="20" fillId="0" borderId="50" xfId="2" applyFont="1" applyBorder="1" applyAlignment="1" applyProtection="1">
      <alignment horizontal="right" vertical="center" wrapText="1"/>
      <protection hidden="1"/>
    </xf>
    <xf numFmtId="0" fontId="20" fillId="0" borderId="44" xfId="2" applyFont="1" applyBorder="1" applyAlignment="1" applyProtection="1">
      <alignment horizontal="right" vertical="center" wrapText="1"/>
      <protection hidden="1"/>
    </xf>
    <xf numFmtId="0" fontId="20" fillId="0" borderId="51" xfId="2" applyFont="1" applyBorder="1" applyAlignment="1" applyProtection="1">
      <alignment horizontal="center"/>
      <protection locked="0" hidden="1"/>
    </xf>
    <xf numFmtId="0" fontId="20" fillId="0" borderId="49" xfId="2" applyFont="1" applyBorder="1" applyAlignment="1" applyProtection="1">
      <alignment horizontal="center"/>
      <protection locked="0" hidden="1"/>
    </xf>
    <xf numFmtId="0" fontId="20" fillId="0" borderId="46" xfId="2" applyFont="1" applyBorder="1" applyProtection="1">
      <protection hidden="1"/>
    </xf>
    <xf numFmtId="0" fontId="20" fillId="0" borderId="45" xfId="2" applyFont="1" applyBorder="1" applyProtection="1">
      <protection hidden="1"/>
    </xf>
    <xf numFmtId="0" fontId="26" fillId="0" borderId="46" xfId="2" applyFont="1" applyBorder="1" applyProtection="1">
      <protection hidden="1"/>
    </xf>
    <xf numFmtId="0" fontId="26" fillId="0" borderId="45" xfId="2" applyFont="1" applyBorder="1" applyProtection="1">
      <protection hidden="1"/>
    </xf>
    <xf numFmtId="0" fontId="20" fillId="0" borderId="46" xfId="2" applyFont="1" applyBorder="1" applyAlignment="1" applyProtection="1">
      <alignment vertical="center"/>
      <protection hidden="1"/>
    </xf>
    <xf numFmtId="0" fontId="20" fillId="0" borderId="45" xfId="2" applyFont="1" applyBorder="1" applyAlignment="1" applyProtection="1">
      <alignment vertical="center"/>
      <protection hidden="1"/>
    </xf>
    <xf numFmtId="0" fontId="20" fillId="0" borderId="48" xfId="2" applyFont="1" applyBorder="1" applyAlignment="1" applyProtection="1">
      <alignment horizontal="right"/>
      <protection hidden="1"/>
    </xf>
    <xf numFmtId="0" fontId="27" fillId="0" borderId="46" xfId="2" applyFont="1" applyBorder="1" applyProtection="1">
      <protection locked="0" hidden="1"/>
    </xf>
    <xf numFmtId="0" fontId="27" fillId="0" borderId="45" xfId="2" applyFont="1" applyBorder="1" applyProtection="1">
      <protection locked="0" hidden="1"/>
    </xf>
    <xf numFmtId="0" fontId="20" fillId="0" borderId="48" xfId="2" applyFont="1" applyBorder="1" applyProtection="1">
      <protection hidden="1"/>
    </xf>
    <xf numFmtId="0" fontId="27" fillId="0" borderId="48" xfId="2" applyFont="1" applyBorder="1" applyProtection="1">
      <protection locked="0" hidden="1"/>
    </xf>
    <xf numFmtId="0" fontId="26" fillId="5" borderId="46" xfId="2" applyFont="1" applyFill="1" applyBorder="1" applyAlignment="1" applyProtection="1">
      <alignment horizontal="right"/>
      <protection hidden="1"/>
    </xf>
    <xf numFmtId="0" fontId="26" fillId="5" borderId="45" xfId="2" applyFont="1" applyFill="1" applyBorder="1" applyAlignment="1" applyProtection="1">
      <alignment horizontal="right"/>
      <protection hidden="1"/>
    </xf>
    <xf numFmtId="0" fontId="21" fillId="5" borderId="52" xfId="2" applyFont="1" applyFill="1" applyBorder="1" applyAlignment="1" applyProtection="1">
      <alignment horizontal="center"/>
      <protection hidden="1"/>
    </xf>
    <xf numFmtId="0" fontId="21" fillId="5" borderId="10" xfId="2" applyFont="1" applyFill="1" applyBorder="1" applyAlignment="1" applyProtection="1">
      <alignment horizontal="center"/>
      <protection hidden="1"/>
    </xf>
    <xf numFmtId="0" fontId="21" fillId="5" borderId="53" xfId="2" applyFont="1" applyFill="1" applyBorder="1" applyAlignment="1" applyProtection="1">
      <alignment horizontal="center"/>
      <protection hidden="1"/>
    </xf>
    <xf numFmtId="0" fontId="26" fillId="7" borderId="48" xfId="2" applyFont="1" applyFill="1" applyBorder="1" applyProtection="1">
      <protection hidden="1"/>
    </xf>
    <xf numFmtId="0" fontId="26" fillId="5" borderId="48" xfId="2" applyFont="1" applyFill="1" applyBorder="1" applyProtection="1">
      <protection hidden="1"/>
    </xf>
    <xf numFmtId="0" fontId="20" fillId="0" borderId="52" xfId="2" applyFont="1" applyBorder="1" applyAlignment="1" applyProtection="1">
      <alignment vertical="center" wrapText="1"/>
      <protection hidden="1"/>
    </xf>
    <xf numFmtId="0" fontId="20" fillId="0" borderId="53" xfId="2" applyFont="1" applyBorder="1" applyAlignment="1" applyProtection="1">
      <alignment vertical="center" wrapText="1"/>
      <protection hidden="1"/>
    </xf>
    <xf numFmtId="0" fontId="20" fillId="0" borderId="50" xfId="2" applyFont="1" applyBorder="1" applyAlignment="1" applyProtection="1">
      <alignment vertical="center" wrapText="1"/>
      <protection hidden="1"/>
    </xf>
    <xf numFmtId="0" fontId="20" fillId="0" borderId="44" xfId="2" applyFont="1" applyBorder="1" applyAlignment="1" applyProtection="1">
      <alignment vertical="center" wrapText="1"/>
      <protection hidden="1"/>
    </xf>
    <xf numFmtId="0" fontId="27" fillId="0" borderId="51" xfId="2" applyFont="1" applyBorder="1" applyAlignment="1" applyProtection="1">
      <alignment horizontal="center"/>
      <protection locked="0" hidden="1"/>
    </xf>
    <xf numFmtId="0" fontId="27" fillId="0" borderId="49" xfId="2" applyFont="1" applyBorder="1" applyAlignment="1" applyProtection="1">
      <alignment horizontal="center"/>
      <protection locked="0" hidden="1"/>
    </xf>
    <xf numFmtId="0" fontId="20" fillId="6" borderId="52" xfId="2" applyFont="1" applyFill="1" applyBorder="1" applyAlignment="1" applyProtection="1">
      <alignment horizontal="right" vertical="center" wrapText="1"/>
      <protection hidden="1"/>
    </xf>
    <xf numFmtId="0" fontId="20" fillId="6" borderId="53" xfId="2" applyFont="1" applyFill="1" applyBorder="1" applyAlignment="1" applyProtection="1">
      <alignment horizontal="right" vertical="center" wrapText="1"/>
      <protection hidden="1"/>
    </xf>
    <xf numFmtId="0" fontId="20" fillId="6" borderId="50" xfId="2" applyFont="1" applyFill="1" applyBorder="1" applyAlignment="1" applyProtection="1">
      <alignment horizontal="right" vertical="center" wrapText="1"/>
      <protection hidden="1"/>
    </xf>
    <xf numFmtId="0" fontId="20" fillId="6" borderId="44" xfId="2" applyFont="1" applyFill="1" applyBorder="1" applyAlignment="1" applyProtection="1">
      <alignment horizontal="right" vertical="center" wrapText="1"/>
      <protection hidden="1"/>
    </xf>
    <xf numFmtId="0" fontId="20" fillId="0" borderId="51" xfId="2" applyFont="1" applyBorder="1" applyAlignment="1" applyProtection="1">
      <alignment horizontal="center" wrapText="1"/>
      <protection locked="0" hidden="1"/>
    </xf>
    <xf numFmtId="0" fontId="20" fillId="0" borderId="49" xfId="2" applyFont="1" applyBorder="1" applyAlignment="1" applyProtection="1">
      <alignment horizontal="center" wrapText="1"/>
      <protection locked="0" hidden="1"/>
    </xf>
    <xf numFmtId="0" fontId="20" fillId="6" borderId="46" xfId="2" applyFont="1" applyFill="1" applyBorder="1" applyAlignment="1" applyProtection="1">
      <alignment horizontal="right" vertical="center" wrapText="1"/>
      <protection hidden="1"/>
    </xf>
    <xf numFmtId="0" fontId="20" fillId="6" borderId="45" xfId="2" applyFont="1" applyFill="1" applyBorder="1" applyAlignment="1" applyProtection="1">
      <alignment horizontal="right" vertical="center" wrapText="1"/>
      <protection hidden="1"/>
    </xf>
    <xf numFmtId="0" fontId="26" fillId="5" borderId="48" xfId="2" applyFont="1" applyFill="1" applyBorder="1" applyAlignment="1" applyProtection="1">
      <alignment horizontal="right"/>
      <protection hidden="1"/>
    </xf>
    <xf numFmtId="0" fontId="20" fillId="0" borderId="48" xfId="2" applyFont="1" applyBorder="1" applyAlignment="1" applyProtection="1">
      <alignment horizontal="right"/>
      <protection locked="0" hidden="1"/>
    </xf>
    <xf numFmtId="0" fontId="27" fillId="0" borderId="48" xfId="2" applyFont="1" applyBorder="1" applyAlignment="1" applyProtection="1">
      <alignment horizontal="right"/>
      <protection locked="0" hidden="1"/>
    </xf>
    <xf numFmtId="0" fontId="18" fillId="12" borderId="16" xfId="0" applyFont="1" applyFill="1" applyBorder="1" applyAlignment="1" applyProtection="1">
      <alignment horizontal="center" shrinkToFit="1"/>
      <protection locked="0" hidden="1"/>
    </xf>
    <xf numFmtId="0" fontId="18" fillId="12" borderId="17" xfId="0" applyFont="1" applyFill="1" applyBorder="1" applyAlignment="1" applyProtection="1">
      <alignment horizontal="center" shrinkToFit="1"/>
      <protection locked="0" hidden="1"/>
    </xf>
    <xf numFmtId="0" fontId="18" fillId="12" borderId="18" xfId="0" applyFont="1" applyFill="1" applyBorder="1" applyAlignment="1" applyProtection="1">
      <alignment horizontal="center" shrinkToFit="1"/>
      <protection locked="0" hidden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היפר-קישור" xfId="3" builtinId="8"/>
  </cellStyles>
  <dxfs count="0"/>
  <tableStyles count="0" defaultTableStyle="TableStyleMedium9" defaultPivotStyle="PivotStyleLight16"/>
  <colors>
    <mruColors>
      <color rgb="FF0000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2"/>
  <dimension ref="A1:R81"/>
  <sheetViews>
    <sheetView rightToLeft="1" zoomScale="95" zoomScaleNormal="95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F1" sqref="F1:G1"/>
    </sheetView>
  </sheetViews>
  <sheetFormatPr defaultColWidth="0" defaultRowHeight="15" zeroHeight="1" x14ac:dyDescent="0.2"/>
  <cols>
    <col min="1" max="1" width="8.88671875" style="1" customWidth="1"/>
    <col min="2" max="2" width="20.21875" style="1" customWidth="1"/>
    <col min="3" max="3" width="6.88671875" style="1" customWidth="1"/>
    <col min="4" max="4" width="6.21875" style="1" customWidth="1"/>
    <col min="5" max="16" width="6.109375" style="1" customWidth="1"/>
    <col min="17" max="17" width="12.109375" style="1" customWidth="1"/>
    <col min="18" max="18" width="8.88671875" style="1" customWidth="1"/>
    <col min="19" max="16384" width="8.88671875" style="1" hidden="1"/>
  </cols>
  <sheetData>
    <row r="1" spans="1:17" ht="20.25" x14ac:dyDescent="0.3">
      <c r="A1" s="5" t="s">
        <v>97</v>
      </c>
      <c r="E1" s="1" t="s">
        <v>249</v>
      </c>
      <c r="F1" s="258" t="s">
        <v>282</v>
      </c>
      <c r="G1" s="258"/>
    </row>
    <row r="2" spans="1:17" ht="15.75" x14ac:dyDescent="0.25">
      <c r="A2" s="6" t="s">
        <v>95</v>
      </c>
    </row>
    <row r="3" spans="1:17" ht="16.5" thickBot="1" x14ac:dyDescent="0.3">
      <c r="A3" s="7" t="s">
        <v>29</v>
      </c>
      <c r="B3" s="8"/>
    </row>
    <row r="4" spans="1:17" ht="16.5" thickBot="1" x14ac:dyDescent="0.3">
      <c r="A4" s="6" t="s">
        <v>47</v>
      </c>
      <c r="B4" s="9"/>
      <c r="C4" s="10" t="s">
        <v>0</v>
      </c>
      <c r="D4" s="11">
        <f>B3</f>
        <v>0</v>
      </c>
      <c r="E4" s="12">
        <f>IF(D5=12,D4+1,D4)</f>
        <v>0</v>
      </c>
      <c r="F4" s="13">
        <f t="shared" ref="F4:O4" si="0">IF(E5=12,E4+1,E4)</f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2">
        <f t="shared" si="0"/>
        <v>0</v>
      </c>
      <c r="N4" s="12">
        <f t="shared" si="0"/>
        <v>0</v>
      </c>
      <c r="O4" s="14">
        <f t="shared" si="0"/>
        <v>0</v>
      </c>
      <c r="Q4" s="15" t="s">
        <v>46</v>
      </c>
    </row>
    <row r="5" spans="1:17" ht="16.5" thickBot="1" x14ac:dyDescent="0.3">
      <c r="A5" s="16" t="s">
        <v>1</v>
      </c>
      <c r="B5" s="17" t="s">
        <v>2</v>
      </c>
      <c r="C5" s="18" t="s">
        <v>3</v>
      </c>
      <c r="D5" s="19">
        <f>VLOOKUP(A3,'הוראות שימוש'!A33:B44,2,FALSE)</f>
        <v>1</v>
      </c>
      <c r="E5" s="20">
        <f>IF(D5=12,1,D5+1)</f>
        <v>2</v>
      </c>
      <c r="F5" s="21">
        <f t="shared" ref="F5:O5" si="1">IF(E5=12,1,E5+1)</f>
        <v>3</v>
      </c>
      <c r="G5" s="21">
        <f t="shared" si="1"/>
        <v>4</v>
      </c>
      <c r="H5" s="21">
        <f t="shared" si="1"/>
        <v>5</v>
      </c>
      <c r="I5" s="21">
        <f t="shared" si="1"/>
        <v>6</v>
      </c>
      <c r="J5" s="21">
        <f t="shared" si="1"/>
        <v>7</v>
      </c>
      <c r="K5" s="21">
        <f t="shared" si="1"/>
        <v>8</v>
      </c>
      <c r="L5" s="21">
        <f t="shared" si="1"/>
        <v>9</v>
      </c>
      <c r="M5" s="20">
        <f t="shared" si="1"/>
        <v>10</v>
      </c>
      <c r="N5" s="20">
        <f t="shared" si="1"/>
        <v>11</v>
      </c>
      <c r="O5" s="22">
        <f t="shared" si="1"/>
        <v>12</v>
      </c>
      <c r="P5" s="15" t="s">
        <v>4</v>
      </c>
      <c r="Q5" s="15" t="str">
        <f ca="1">"אחרי "&amp;SUM(D6:O6)&amp;" חודשים"</f>
        <v>אחרי 0 חודשים</v>
      </c>
    </row>
    <row r="6" spans="1:17" ht="16.5" hidden="1" thickBot="1" x14ac:dyDescent="0.3">
      <c r="A6" s="23"/>
      <c r="B6" s="24"/>
      <c r="C6" s="25"/>
      <c r="D6" s="26">
        <f ca="1">OR(D7&lt;&gt;0,D8&lt;&gt;0)*1</f>
        <v>0</v>
      </c>
      <c r="E6" s="26">
        <f t="shared" ref="E6:O6" ca="1" si="2">OR(E7&lt;&gt;0,E8&lt;&gt;0)*1</f>
        <v>0</v>
      </c>
      <c r="F6" s="26">
        <f t="shared" ca="1" si="2"/>
        <v>0</v>
      </c>
      <c r="G6" s="26">
        <f t="shared" ca="1" si="2"/>
        <v>0</v>
      </c>
      <c r="H6" s="26">
        <f t="shared" ca="1" si="2"/>
        <v>0</v>
      </c>
      <c r="I6" s="26">
        <f t="shared" ca="1" si="2"/>
        <v>0</v>
      </c>
      <c r="J6" s="26">
        <f t="shared" ca="1" si="2"/>
        <v>0</v>
      </c>
      <c r="K6" s="26">
        <f t="shared" ca="1" si="2"/>
        <v>0</v>
      </c>
      <c r="L6" s="26">
        <f t="shared" ca="1" si="2"/>
        <v>0</v>
      </c>
      <c r="M6" s="26">
        <f t="shared" ca="1" si="2"/>
        <v>0</v>
      </c>
      <c r="N6" s="26">
        <f t="shared" ca="1" si="2"/>
        <v>0</v>
      </c>
      <c r="O6" s="26">
        <f t="shared" ca="1" si="2"/>
        <v>0</v>
      </c>
      <c r="P6" s="15"/>
    </row>
    <row r="7" spans="1:17" ht="15.2" customHeight="1" thickBot="1" x14ac:dyDescent="0.25">
      <c r="A7" s="262" t="s">
        <v>5</v>
      </c>
      <c r="B7" s="27" t="s">
        <v>6</v>
      </c>
      <c r="C7" s="28">
        <v>0</v>
      </c>
      <c r="D7" s="29">
        <f t="shared" ref="D7:O7" ca="1" si="3">D79</f>
        <v>0</v>
      </c>
      <c r="E7" s="30">
        <f t="shared" ca="1" si="3"/>
        <v>0</v>
      </c>
      <c r="F7" s="30">
        <f t="shared" ca="1" si="3"/>
        <v>0</v>
      </c>
      <c r="G7" s="29">
        <f t="shared" ca="1" si="3"/>
        <v>0</v>
      </c>
      <c r="H7" s="30">
        <f t="shared" ca="1" si="3"/>
        <v>0</v>
      </c>
      <c r="I7" s="29">
        <f t="shared" ca="1" si="3"/>
        <v>0</v>
      </c>
      <c r="J7" s="30">
        <f t="shared" ca="1" si="3"/>
        <v>0</v>
      </c>
      <c r="K7" s="29">
        <f t="shared" ca="1" si="3"/>
        <v>0</v>
      </c>
      <c r="L7" s="30">
        <f t="shared" ca="1" si="3"/>
        <v>0</v>
      </c>
      <c r="M7" s="29">
        <f t="shared" ca="1" si="3"/>
        <v>0</v>
      </c>
      <c r="N7" s="30">
        <f t="shared" ca="1" si="3"/>
        <v>0</v>
      </c>
      <c r="O7" s="29">
        <f t="shared" ca="1" si="3"/>
        <v>0</v>
      </c>
      <c r="P7" s="31">
        <f ca="1">IF(SUM($D$6:$O$6)=0,0,SUM(D7:O7)/SUM($D$6:$O$6))</f>
        <v>0</v>
      </c>
      <c r="Q7" s="31">
        <f ca="1">-C7*SUM($D$6:$O$6)+SUM(D7:O7)</f>
        <v>0</v>
      </c>
    </row>
    <row r="8" spans="1:17" ht="15.75" thickBot="1" x14ac:dyDescent="0.25">
      <c r="A8" s="262"/>
      <c r="B8" s="3" t="s">
        <v>7</v>
      </c>
      <c r="C8" s="32">
        <v>0</v>
      </c>
      <c r="D8" s="33">
        <f t="shared" ref="D8:O8" ca="1" si="4">D61</f>
        <v>0</v>
      </c>
      <c r="E8" s="34">
        <f t="shared" ca="1" si="4"/>
        <v>0</v>
      </c>
      <c r="F8" s="34">
        <f t="shared" ca="1" si="4"/>
        <v>0</v>
      </c>
      <c r="G8" s="33">
        <f t="shared" ca="1" si="4"/>
        <v>0</v>
      </c>
      <c r="H8" s="34">
        <f t="shared" ca="1" si="4"/>
        <v>0</v>
      </c>
      <c r="I8" s="33">
        <f t="shared" ca="1" si="4"/>
        <v>0</v>
      </c>
      <c r="J8" s="34">
        <f t="shared" ca="1" si="4"/>
        <v>0</v>
      </c>
      <c r="K8" s="33">
        <f t="shared" ca="1" si="4"/>
        <v>0</v>
      </c>
      <c r="L8" s="34">
        <f t="shared" ca="1" si="4"/>
        <v>0</v>
      </c>
      <c r="M8" s="33">
        <f t="shared" ca="1" si="4"/>
        <v>0</v>
      </c>
      <c r="N8" s="34">
        <f t="shared" ca="1" si="4"/>
        <v>0</v>
      </c>
      <c r="O8" s="33">
        <f t="shared" ca="1" si="4"/>
        <v>0</v>
      </c>
      <c r="P8" s="35">
        <f ca="1">IF(SUM($D$6:$O$6)=0,0,SUM(D8:O8)/SUM($D$6:$O$6))</f>
        <v>0</v>
      </c>
      <c r="Q8" s="35">
        <f ca="1">C8*SUM($D$6:$O$6)-SUM(D8:O8)</f>
        <v>0</v>
      </c>
    </row>
    <row r="9" spans="1:17" s="2" customFormat="1" ht="15.2" customHeight="1" thickBot="1" x14ac:dyDescent="0.3">
      <c r="A9" s="262"/>
      <c r="B9" s="221" t="s">
        <v>8</v>
      </c>
      <c r="C9" s="222">
        <f t="shared" ref="C9:P9" si="5">C7-C8</f>
        <v>0</v>
      </c>
      <c r="D9" s="223">
        <f t="shared" ca="1" si="5"/>
        <v>0</v>
      </c>
      <c r="E9" s="224">
        <f t="shared" ca="1" si="5"/>
        <v>0</v>
      </c>
      <c r="F9" s="224">
        <f t="shared" ca="1" si="5"/>
        <v>0</v>
      </c>
      <c r="G9" s="223">
        <f t="shared" ca="1" si="5"/>
        <v>0</v>
      </c>
      <c r="H9" s="224">
        <f t="shared" ca="1" si="5"/>
        <v>0</v>
      </c>
      <c r="I9" s="223">
        <f t="shared" ca="1" si="5"/>
        <v>0</v>
      </c>
      <c r="J9" s="224">
        <f t="shared" ca="1" si="5"/>
        <v>0</v>
      </c>
      <c r="K9" s="223">
        <f t="shared" ca="1" si="5"/>
        <v>0</v>
      </c>
      <c r="L9" s="224">
        <f t="shared" ca="1" si="5"/>
        <v>0</v>
      </c>
      <c r="M9" s="223">
        <f t="shared" ca="1" si="5"/>
        <v>0</v>
      </c>
      <c r="N9" s="224">
        <f t="shared" ca="1" si="5"/>
        <v>0</v>
      </c>
      <c r="O9" s="223">
        <f t="shared" ca="1" si="5"/>
        <v>0</v>
      </c>
      <c r="P9" s="225">
        <f t="shared" ca="1" si="5"/>
        <v>0</v>
      </c>
      <c r="Q9" s="36">
        <f ca="1">Q7+Q8</f>
        <v>0</v>
      </c>
    </row>
    <row r="10" spans="1:17" ht="15.2" customHeight="1" thickBot="1" x14ac:dyDescent="0.25">
      <c r="A10" s="262" t="s">
        <v>9</v>
      </c>
      <c r="B10" s="27" t="s">
        <v>264</v>
      </c>
      <c r="C10" s="37">
        <v>0</v>
      </c>
      <c r="D10" s="219">
        <f ca="1">SUMPRODUCT(($B10=INDIRECT(INDEX('הוראות שימוש'!$A$33:$A$44,D$5)&amp;"!$b$3:$b$500"))*INDIRECT(INDEX('הוראות שימוש'!$A$33:$A$44,D$5)&amp;"!$c$3:$c$500"))</f>
        <v>0</v>
      </c>
      <c r="E10" s="220">
        <f ca="1">SUMPRODUCT(($B10=INDIRECT(INDEX('הוראות שימוש'!$A$33:$A$44,E$5)&amp;"!$b$3:$b$500"))*INDIRECT(INDEX('הוראות שימוש'!$A$33:$A$44,E$5)&amp;"!$c$3:$c$500"))</f>
        <v>0</v>
      </c>
      <c r="F10" s="220">
        <f ca="1">SUMPRODUCT(($B10=INDIRECT(INDEX('הוראות שימוש'!$A$33:$A$44,F$5)&amp;"!$b$3:$b$500"))*INDIRECT(INDEX('הוראות שימוש'!$A$33:$A$44,F$5)&amp;"!$c$3:$c$500"))</f>
        <v>0</v>
      </c>
      <c r="G10" s="219">
        <f ca="1">SUMPRODUCT(($B10=INDIRECT(INDEX('הוראות שימוש'!$A$33:$A$44,G$5)&amp;"!$b$3:$b$500"))*INDIRECT(INDEX('הוראות שימוש'!$A$33:$A$44,G$5)&amp;"!$c$3:$c$500"))</f>
        <v>0</v>
      </c>
      <c r="H10" s="220">
        <f ca="1">SUMPRODUCT(($B10=INDIRECT(INDEX('הוראות שימוש'!$A$33:$A$44,H$5)&amp;"!$b$3:$b$500"))*INDIRECT(INDEX('הוראות שימוש'!$A$33:$A$44,H$5)&amp;"!$c$3:$c$500"))</f>
        <v>0</v>
      </c>
      <c r="I10" s="219">
        <f ca="1">SUMPRODUCT(($B10=INDIRECT(INDEX('הוראות שימוש'!$A$33:$A$44,I$5)&amp;"!$b$3:$b$500"))*INDIRECT(INDEX('הוראות שימוש'!$A$33:$A$44,I$5)&amp;"!$c$3:$c$500"))</f>
        <v>0</v>
      </c>
      <c r="J10" s="220">
        <f ca="1">SUMPRODUCT(($B10=INDIRECT(INDEX('הוראות שימוש'!$A$33:$A$44,J$5)&amp;"!$b$3:$b$500"))*INDIRECT(INDEX('הוראות שימוש'!$A$33:$A$44,J$5)&amp;"!$c$3:$c$500"))</f>
        <v>0</v>
      </c>
      <c r="K10" s="219">
        <f ca="1">SUMPRODUCT(($B10=INDIRECT(INDEX('הוראות שימוש'!$A$33:$A$44,K$5)&amp;"!$b$3:$b$500"))*INDIRECT(INDEX('הוראות שימוש'!$A$33:$A$44,K$5)&amp;"!$c$3:$c$500"))</f>
        <v>0</v>
      </c>
      <c r="L10" s="220">
        <f ca="1">SUMPRODUCT(($B10=INDIRECT(INDEX('הוראות שימוש'!$A$33:$A$44,L$5)&amp;"!$b$3:$b$500"))*INDIRECT(INDEX('הוראות שימוש'!$A$33:$A$44,L$5)&amp;"!$c$3:$c$500"))</f>
        <v>0</v>
      </c>
      <c r="M10" s="219">
        <f ca="1">SUMPRODUCT(($B10=INDIRECT(INDEX('הוראות שימוש'!$A$33:$A$44,M$5)&amp;"!$b$3:$b$500"))*INDIRECT(INDEX('הוראות שימוש'!$A$33:$A$44,M$5)&amp;"!$c$3:$c$500"))</f>
        <v>0</v>
      </c>
      <c r="N10" s="220">
        <f ca="1">SUMPRODUCT(($B10=INDIRECT(INDEX('הוראות שימוש'!$A$33:$A$44,N$5)&amp;"!$b$3:$b$500"))*INDIRECT(INDEX('הוראות שימוש'!$A$33:$A$44,N$5)&amp;"!$c$3:$c$500"))</f>
        <v>0</v>
      </c>
      <c r="O10" s="219">
        <f ca="1">SUMPRODUCT(($B10=INDIRECT(INDEX('הוראות שימוש'!$A$33:$A$44,O$5)&amp;"!$b$3:$b$500"))*INDIRECT(INDEX('הוראות שימוש'!$A$33:$A$44,O$5)&amp;"!$c$3:$c$500"))</f>
        <v>0</v>
      </c>
      <c r="P10" s="35">
        <f ca="1">IF(SUM($D$6:$O$6)=0,0,SUM(D10:O10)/SUM($D$6:$O$6))</f>
        <v>0</v>
      </c>
    </row>
    <row r="11" spans="1:17" s="2" customFormat="1" ht="16.5" thickBot="1" x14ac:dyDescent="0.3">
      <c r="A11" s="262"/>
      <c r="B11" s="221" t="s">
        <v>10</v>
      </c>
      <c r="C11" s="226">
        <f t="shared" ref="C11:O11" si="6">C9-C10</f>
        <v>0</v>
      </c>
      <c r="D11" s="227">
        <f t="shared" ca="1" si="6"/>
        <v>0</v>
      </c>
      <c r="E11" s="228">
        <f t="shared" ca="1" si="6"/>
        <v>0</v>
      </c>
      <c r="F11" s="228">
        <f t="shared" ca="1" si="6"/>
        <v>0</v>
      </c>
      <c r="G11" s="227">
        <f t="shared" ca="1" si="6"/>
        <v>0</v>
      </c>
      <c r="H11" s="228">
        <f t="shared" ca="1" si="6"/>
        <v>0</v>
      </c>
      <c r="I11" s="227">
        <f t="shared" ca="1" si="6"/>
        <v>0</v>
      </c>
      <c r="J11" s="228">
        <f t="shared" ca="1" si="6"/>
        <v>0</v>
      </c>
      <c r="K11" s="227">
        <f t="shared" ca="1" si="6"/>
        <v>0</v>
      </c>
      <c r="L11" s="228">
        <f t="shared" ca="1" si="6"/>
        <v>0</v>
      </c>
      <c r="M11" s="227">
        <f t="shared" ca="1" si="6"/>
        <v>0</v>
      </c>
      <c r="N11" s="228">
        <f t="shared" ca="1" si="6"/>
        <v>0</v>
      </c>
      <c r="O11" s="227">
        <f t="shared" ca="1" si="6"/>
        <v>0</v>
      </c>
      <c r="P11" s="229">
        <f ca="1">IF(SUM($D$6:$O$6)=0,0,SUM(D11:O11)/SUM($D$6:$O$6))</f>
        <v>0</v>
      </c>
    </row>
    <row r="12" spans="1:17" s="2" customFormat="1" ht="16.5" thickBot="1" x14ac:dyDescent="0.3">
      <c r="A12" s="271" t="s">
        <v>262</v>
      </c>
      <c r="B12" s="247" t="s">
        <v>266</v>
      </c>
      <c r="C12" s="235"/>
      <c r="D12" s="236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8">
        <v>0</v>
      </c>
      <c r="P12" s="239">
        <f t="shared" ref="P12:P14" ca="1" si="7">IF(SUM($D$6:$O$6)=0,0,SUM(D12:O12)/SUM($D$6:$O$6))</f>
        <v>0</v>
      </c>
    </row>
    <row r="13" spans="1:17" s="2" customFormat="1" ht="16.5" thickBot="1" x14ac:dyDescent="0.3">
      <c r="A13" s="272"/>
      <c r="B13" s="247" t="s">
        <v>267</v>
      </c>
      <c r="C13" s="151"/>
      <c r="D13" s="240">
        <v>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2">
        <v>0</v>
      </c>
      <c r="P13" s="239">
        <f t="shared" ca="1" si="7"/>
        <v>0</v>
      </c>
    </row>
    <row r="14" spans="1:17" s="2" customFormat="1" ht="16.5" thickBot="1" x14ac:dyDescent="0.3">
      <c r="A14" s="273"/>
      <c r="B14" s="247" t="s">
        <v>268</v>
      </c>
      <c r="C14" s="152"/>
      <c r="D14" s="243">
        <v>0</v>
      </c>
      <c r="E14" s="244">
        <v>0</v>
      </c>
      <c r="F14" s="244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5">
        <v>0</v>
      </c>
      <c r="P14" s="246">
        <f t="shared" ca="1" si="7"/>
        <v>0</v>
      </c>
    </row>
    <row r="15" spans="1:17" ht="15.75" thickBot="1" x14ac:dyDescent="0.25">
      <c r="B15" s="230" t="s">
        <v>265</v>
      </c>
      <c r="C15" s="231"/>
      <c r="D15" s="232"/>
      <c r="E15" s="233">
        <f>SUM(E12:E14)-SUM(D12:D14)</f>
        <v>0</v>
      </c>
      <c r="F15" s="233">
        <f t="shared" ref="F15:O15" si="8">SUM(F12:F14)-SUM(E12:E14)</f>
        <v>0</v>
      </c>
      <c r="G15" s="233">
        <f t="shared" si="8"/>
        <v>0</v>
      </c>
      <c r="H15" s="233">
        <f t="shared" si="8"/>
        <v>0</v>
      </c>
      <c r="I15" s="233">
        <f t="shared" si="8"/>
        <v>0</v>
      </c>
      <c r="J15" s="233">
        <f t="shared" si="8"/>
        <v>0</v>
      </c>
      <c r="K15" s="233">
        <f t="shared" si="8"/>
        <v>0</v>
      </c>
      <c r="L15" s="233">
        <f t="shared" si="8"/>
        <v>0</v>
      </c>
      <c r="M15" s="233">
        <f t="shared" si="8"/>
        <v>0</v>
      </c>
      <c r="N15" s="233">
        <f t="shared" si="8"/>
        <v>0</v>
      </c>
      <c r="O15" s="233">
        <f t="shared" si="8"/>
        <v>0</v>
      </c>
      <c r="P15" s="234">
        <f ca="1">IF(SUM($E$6:$O$6)=0,0,SUM(E15:O15)/SUM($E$6:$O$6))</f>
        <v>0</v>
      </c>
    </row>
    <row r="16" spans="1:17" ht="16.5" thickBot="1" x14ac:dyDescent="0.3">
      <c r="A16" s="2" t="s">
        <v>48</v>
      </c>
      <c r="B16" s="38"/>
      <c r="C16" s="38"/>
    </row>
    <row r="17" spans="1:18" ht="16.5" thickBot="1" x14ac:dyDescent="0.3">
      <c r="A17" s="23" t="s">
        <v>7</v>
      </c>
      <c r="B17" s="39"/>
      <c r="C17" s="2" t="s">
        <v>3</v>
      </c>
      <c r="D17" s="40">
        <f>D5</f>
        <v>1</v>
      </c>
      <c r="E17" s="41">
        <f t="shared" ref="E17:O17" si="9">E5</f>
        <v>2</v>
      </c>
      <c r="F17" s="42">
        <f t="shared" si="9"/>
        <v>3</v>
      </c>
      <c r="G17" s="43">
        <f t="shared" si="9"/>
        <v>4</v>
      </c>
      <c r="H17" s="42">
        <f t="shared" si="9"/>
        <v>5</v>
      </c>
      <c r="I17" s="43">
        <f t="shared" si="9"/>
        <v>6</v>
      </c>
      <c r="J17" s="43">
        <f t="shared" si="9"/>
        <v>7</v>
      </c>
      <c r="K17" s="42">
        <f t="shared" si="9"/>
        <v>8</v>
      </c>
      <c r="L17" s="43">
        <f t="shared" si="9"/>
        <v>9</v>
      </c>
      <c r="M17" s="40">
        <f t="shared" si="9"/>
        <v>10</v>
      </c>
      <c r="N17" s="41">
        <f t="shared" si="9"/>
        <v>11</v>
      </c>
      <c r="O17" s="40">
        <f t="shared" si="9"/>
        <v>12</v>
      </c>
      <c r="P17" s="44" t="s">
        <v>4</v>
      </c>
      <c r="Q17" s="44" t="s">
        <v>46</v>
      </c>
      <c r="R17" s="88" t="s">
        <v>253</v>
      </c>
    </row>
    <row r="18" spans="1:18" ht="15.2" customHeight="1" x14ac:dyDescent="0.2">
      <c r="A18" s="263" t="s">
        <v>119</v>
      </c>
      <c r="B18" s="249" t="s">
        <v>99</v>
      </c>
      <c r="C18" s="218">
        <v>0</v>
      </c>
      <c r="D18" s="45">
        <f ca="1">SUMPRODUCT(('סיכום שנתי'!$B18=INDIRECT(INDEX('הוראות שימוש'!$A$33:$A$44,D$5)&amp;"!$b$3:$b$500"))*INDIRECT(INDEX('הוראות שימוש'!$A$33:$A$44,D$5)&amp;"!$c$3:$c$500"))</f>
        <v>0</v>
      </c>
      <c r="E18" s="46">
        <f ca="1">SUMPRODUCT(('סיכום שנתי'!$B18=INDIRECT(INDEX('הוראות שימוש'!$A$33:$A$44,E$5)&amp;"!$b$3:$b$500"))*INDIRECT(INDEX('הוראות שימוש'!$A$33:$A$44,E$5)&amp;"!$c$3:$c$500"))</f>
        <v>0</v>
      </c>
      <c r="F18" s="45">
        <f ca="1">SUMPRODUCT(('סיכום שנתי'!$B18=INDIRECT(INDEX('הוראות שימוש'!$A$33:$A$44,F$5)&amp;"!$b$3:$b$500"))*INDIRECT(INDEX('הוראות שימוש'!$A$33:$A$44,F$5)&amp;"!$c$3:$c$500"))</f>
        <v>0</v>
      </c>
      <c r="G18" s="46">
        <f ca="1">SUMPRODUCT(('סיכום שנתי'!$B18=INDIRECT(INDEX('הוראות שימוש'!$A$33:$A$44,G$5)&amp;"!$b$3:$b$500"))*INDIRECT(INDEX('הוראות שימוש'!$A$33:$A$44,G$5)&amp;"!$c$3:$c$500"))</f>
        <v>0</v>
      </c>
      <c r="H18" s="45">
        <f ca="1">SUMPRODUCT(('סיכום שנתי'!$B18=INDIRECT(INDEX('הוראות שימוש'!$A$33:$A$44,H$5)&amp;"!$b$3:$b$500"))*INDIRECT(INDEX('הוראות שימוש'!$A$33:$A$44,H$5)&amp;"!$c$3:$c$500"))</f>
        <v>0</v>
      </c>
      <c r="I18" s="46">
        <f ca="1">SUMPRODUCT(('סיכום שנתי'!$B18=INDIRECT(INDEX('הוראות שימוש'!$A$33:$A$44,I$5)&amp;"!$b$3:$b$500"))*INDIRECT(INDEX('הוראות שימוש'!$A$33:$A$44,I$5)&amp;"!$c$3:$c$500"))</f>
        <v>0</v>
      </c>
      <c r="J18" s="46">
        <f ca="1">SUMPRODUCT(('סיכום שנתי'!$B18=INDIRECT(INDEX('הוראות שימוש'!$A$33:$A$44,J$5)&amp;"!$b$3:$b$500"))*INDIRECT(INDEX('הוראות שימוש'!$A$33:$A$44,J$5)&amp;"!$c$3:$c$500"))</f>
        <v>0</v>
      </c>
      <c r="K18" s="45">
        <f ca="1">SUMPRODUCT(('סיכום שנתי'!$B18=INDIRECT(INDEX('הוראות שימוש'!$A$33:$A$44,K$5)&amp;"!$b$3:$b$500"))*INDIRECT(INDEX('הוראות שימוש'!$A$33:$A$44,K$5)&amp;"!$c$3:$c$500"))</f>
        <v>0</v>
      </c>
      <c r="L18" s="46">
        <f ca="1">SUMPRODUCT(('סיכום שנתי'!$B18=INDIRECT(INDEX('הוראות שימוש'!$A$33:$A$44,L$5)&amp;"!$b$3:$b$500"))*INDIRECT(INDEX('הוראות שימוש'!$A$33:$A$44,L$5)&amp;"!$c$3:$c$500"))</f>
        <v>0</v>
      </c>
      <c r="M18" s="45">
        <f ca="1">SUMPRODUCT(('סיכום שנתי'!$B18=INDIRECT(INDEX('הוראות שימוש'!$A$33:$A$44,M$5)&amp;"!$b$3:$b$500"))*INDIRECT(INDEX('הוראות שימוש'!$A$33:$A$44,M$5)&amp;"!$c$3:$c$500"))</f>
        <v>0</v>
      </c>
      <c r="N18" s="46">
        <f ca="1">SUMPRODUCT(('סיכום שנתי'!$B18=INDIRECT(INDEX('הוראות שימוש'!$A$33:$A$44,N$5)&amp;"!$b$3:$b$500"))*INDIRECT(INDEX('הוראות שימוש'!$A$33:$A$44,N$5)&amp;"!$c$3:$c$500"))</f>
        <v>0</v>
      </c>
      <c r="O18" s="45">
        <f ca="1">SUMPRODUCT(('סיכום שנתי'!$B18=INDIRECT(INDEX('הוראות שימוש'!$A$33:$A$44,O$5)&amp;"!$b$3:$b$500"))*INDIRECT(INDEX('הוראות שימוש'!$A$33:$A$44,O$5)&amp;"!$c$3:$c$500"))</f>
        <v>0</v>
      </c>
      <c r="P18" s="47">
        <f t="shared" ref="P18:P54" ca="1" si="10">IF(SUM($D$6:$O$6)=0,0,SUM(D18:O18)/SUM($D$6:$O$6))</f>
        <v>0</v>
      </c>
      <c r="Q18" s="48">
        <f ca="1">C18*SUM($D$6:$O$6)-SUM(D18:O18)</f>
        <v>0</v>
      </c>
      <c r="R18" s="49">
        <f>'מחשבון בניית תקציב'!$C$10</f>
        <v>0</v>
      </c>
    </row>
    <row r="19" spans="1:18" ht="15" customHeight="1" x14ac:dyDescent="0.2">
      <c r="A19" s="264"/>
      <c r="B19" s="250" t="s">
        <v>100</v>
      </c>
      <c r="C19" s="50">
        <v>0</v>
      </c>
      <c r="D19" s="51">
        <f ca="1">SUMPRODUCT(('סיכום שנתי'!$B19=INDIRECT(INDEX('הוראות שימוש'!$A$33:$A$44,D$5)&amp;"!$b$3:$b$500"))*INDIRECT(INDEX('הוראות שימוש'!$A$33:$A$44,D$5)&amp;"!$c$3:$c$500"))</f>
        <v>0</v>
      </c>
      <c r="E19" s="52">
        <f ca="1">SUMPRODUCT(('סיכום שנתי'!$B19=INDIRECT(INDEX('הוראות שימוש'!$A$33:$A$44,E$5)&amp;"!$b$3:$b$500"))*INDIRECT(INDEX('הוראות שימוש'!$A$33:$A$44,E$5)&amp;"!$c$3:$c$500"))</f>
        <v>0</v>
      </c>
      <c r="F19" s="51">
        <f ca="1">SUMPRODUCT(('סיכום שנתי'!$B19=INDIRECT(INDEX('הוראות שימוש'!$A$33:$A$44,F$5)&amp;"!$b$3:$b$500"))*INDIRECT(INDEX('הוראות שימוש'!$A$33:$A$44,F$5)&amp;"!$c$3:$c$500"))</f>
        <v>0</v>
      </c>
      <c r="G19" s="52">
        <f ca="1">SUMPRODUCT(('סיכום שנתי'!$B19=INDIRECT(INDEX('הוראות שימוש'!$A$33:$A$44,G$5)&amp;"!$b$3:$b$500"))*INDIRECT(INDEX('הוראות שימוש'!$A$33:$A$44,G$5)&amp;"!$c$3:$c$500"))</f>
        <v>0</v>
      </c>
      <c r="H19" s="51">
        <f ca="1">SUMPRODUCT(('סיכום שנתי'!$B19=INDIRECT(INDEX('הוראות שימוש'!$A$33:$A$44,H$5)&amp;"!$b$3:$b$500"))*INDIRECT(INDEX('הוראות שימוש'!$A$33:$A$44,H$5)&amp;"!$c$3:$c$500"))</f>
        <v>0</v>
      </c>
      <c r="I19" s="52">
        <f ca="1">SUMPRODUCT(('סיכום שנתי'!$B19=INDIRECT(INDEX('הוראות שימוש'!$A$33:$A$44,I$5)&amp;"!$b$3:$b$500"))*INDIRECT(INDEX('הוראות שימוש'!$A$33:$A$44,I$5)&amp;"!$c$3:$c$500"))</f>
        <v>0</v>
      </c>
      <c r="J19" s="52">
        <f ca="1">SUMPRODUCT(('סיכום שנתי'!$B19=INDIRECT(INDEX('הוראות שימוש'!$A$33:$A$44,J$5)&amp;"!$b$3:$b$500"))*INDIRECT(INDEX('הוראות שימוש'!$A$33:$A$44,J$5)&amp;"!$c$3:$c$500"))</f>
        <v>0</v>
      </c>
      <c r="K19" s="51">
        <f ca="1">SUMPRODUCT(('סיכום שנתי'!$B19=INDIRECT(INDEX('הוראות שימוש'!$A$33:$A$44,K$5)&amp;"!$b$3:$b$500"))*INDIRECT(INDEX('הוראות שימוש'!$A$33:$A$44,K$5)&amp;"!$c$3:$c$500"))</f>
        <v>0</v>
      </c>
      <c r="L19" s="52">
        <f ca="1">SUMPRODUCT(('סיכום שנתי'!$B19=INDIRECT(INDEX('הוראות שימוש'!$A$33:$A$44,L$5)&amp;"!$b$3:$b$500"))*INDIRECT(INDEX('הוראות שימוש'!$A$33:$A$44,L$5)&amp;"!$c$3:$c$500"))</f>
        <v>0</v>
      </c>
      <c r="M19" s="51">
        <f ca="1">SUMPRODUCT(('סיכום שנתי'!$B19=INDIRECT(INDEX('הוראות שימוש'!$A$33:$A$44,M$5)&amp;"!$b$3:$b$500"))*INDIRECT(INDEX('הוראות שימוש'!$A$33:$A$44,M$5)&amp;"!$c$3:$c$500"))</f>
        <v>0</v>
      </c>
      <c r="N19" s="52">
        <f ca="1">SUMPRODUCT(('סיכום שנתי'!$B19=INDIRECT(INDEX('הוראות שימוש'!$A$33:$A$44,N$5)&amp;"!$b$3:$b$500"))*INDIRECT(INDEX('הוראות שימוש'!$A$33:$A$44,N$5)&amp;"!$c$3:$c$500"))</f>
        <v>0</v>
      </c>
      <c r="O19" s="51">
        <f ca="1">SUMPRODUCT(('סיכום שנתי'!$B19=INDIRECT(INDEX('הוראות שימוש'!$A$33:$A$44,O$5)&amp;"!$b$3:$b$500"))*INDIRECT(INDEX('הוראות שימוש'!$A$33:$A$44,O$5)&amp;"!$c$3:$c$500"))</f>
        <v>0</v>
      </c>
      <c r="P19" s="53">
        <f t="shared" ca="1" si="10"/>
        <v>0</v>
      </c>
      <c r="Q19" s="54">
        <f ca="1">C19*SUM($D$6:$O$6)-SUM(D19:O19)</f>
        <v>0</v>
      </c>
      <c r="R19" s="55">
        <v>0</v>
      </c>
    </row>
    <row r="20" spans="1:18" ht="15" customHeight="1" x14ac:dyDescent="0.2">
      <c r="A20" s="264"/>
      <c r="B20" s="250" t="s">
        <v>11</v>
      </c>
      <c r="C20" s="50">
        <v>0</v>
      </c>
      <c r="D20" s="51">
        <f ca="1">SUMPRODUCT(('סיכום שנתי'!$B20=INDIRECT(INDEX('הוראות שימוש'!$A$33:$A$44,D$5)&amp;"!$b$3:$b$500"))*INDIRECT(INDEX('הוראות שימוש'!$A$33:$A$44,D$5)&amp;"!$c$3:$c$500"))</f>
        <v>0</v>
      </c>
      <c r="E20" s="52">
        <f ca="1">SUMPRODUCT(('סיכום שנתי'!$B20=INDIRECT(INDEX('הוראות שימוש'!$A$33:$A$44,E$5)&amp;"!$b$3:$b$500"))*INDIRECT(INDEX('הוראות שימוש'!$A$33:$A$44,E$5)&amp;"!$c$3:$c$500"))</f>
        <v>0</v>
      </c>
      <c r="F20" s="51">
        <f ca="1">SUMPRODUCT(('סיכום שנתי'!$B20=INDIRECT(INDEX('הוראות שימוש'!$A$33:$A$44,F$5)&amp;"!$b$3:$b$500"))*INDIRECT(INDEX('הוראות שימוש'!$A$33:$A$44,F$5)&amp;"!$c$3:$c$500"))</f>
        <v>0</v>
      </c>
      <c r="G20" s="52">
        <f ca="1">SUMPRODUCT(('סיכום שנתי'!$B20=INDIRECT(INDEX('הוראות שימוש'!$A$33:$A$44,G$5)&amp;"!$b$3:$b$500"))*INDIRECT(INDEX('הוראות שימוש'!$A$33:$A$44,G$5)&amp;"!$c$3:$c$500"))</f>
        <v>0</v>
      </c>
      <c r="H20" s="51">
        <f ca="1">SUMPRODUCT(('סיכום שנתי'!$B20=INDIRECT(INDEX('הוראות שימוש'!$A$33:$A$44,H$5)&amp;"!$b$3:$b$500"))*INDIRECT(INDEX('הוראות שימוש'!$A$33:$A$44,H$5)&amp;"!$c$3:$c$500"))</f>
        <v>0</v>
      </c>
      <c r="I20" s="52">
        <f ca="1">SUMPRODUCT(('סיכום שנתי'!$B20=INDIRECT(INDEX('הוראות שימוש'!$A$33:$A$44,I$5)&amp;"!$b$3:$b$500"))*INDIRECT(INDEX('הוראות שימוש'!$A$33:$A$44,I$5)&amp;"!$c$3:$c$500"))</f>
        <v>0</v>
      </c>
      <c r="J20" s="52">
        <f ca="1">SUMPRODUCT(('סיכום שנתי'!$B20=INDIRECT(INDEX('הוראות שימוש'!$A$33:$A$44,J$5)&amp;"!$b$3:$b$500"))*INDIRECT(INDEX('הוראות שימוש'!$A$33:$A$44,J$5)&amp;"!$c$3:$c$500"))</f>
        <v>0</v>
      </c>
      <c r="K20" s="51">
        <f ca="1">SUMPRODUCT(('סיכום שנתי'!$B20=INDIRECT(INDEX('הוראות שימוש'!$A$33:$A$44,K$5)&amp;"!$b$3:$b$500"))*INDIRECT(INDEX('הוראות שימוש'!$A$33:$A$44,K$5)&amp;"!$c$3:$c$500"))</f>
        <v>0</v>
      </c>
      <c r="L20" s="52">
        <f ca="1">SUMPRODUCT(('סיכום שנתי'!$B20=INDIRECT(INDEX('הוראות שימוש'!$A$33:$A$44,L$5)&amp;"!$b$3:$b$500"))*INDIRECT(INDEX('הוראות שימוש'!$A$33:$A$44,L$5)&amp;"!$c$3:$c$500"))</f>
        <v>0</v>
      </c>
      <c r="M20" s="51">
        <f ca="1">SUMPRODUCT(('סיכום שנתי'!$B20=INDIRECT(INDEX('הוראות שימוש'!$A$33:$A$44,M$5)&amp;"!$b$3:$b$500"))*INDIRECT(INDEX('הוראות שימוש'!$A$33:$A$44,M$5)&amp;"!$c$3:$c$500"))</f>
        <v>0</v>
      </c>
      <c r="N20" s="52">
        <f ca="1">SUMPRODUCT(('סיכום שנתי'!$B20=INDIRECT(INDEX('הוראות שימוש'!$A$33:$A$44,N$5)&amp;"!$b$3:$b$500"))*INDIRECT(INDEX('הוראות שימוש'!$A$33:$A$44,N$5)&amp;"!$c$3:$c$500"))</f>
        <v>0</v>
      </c>
      <c r="O20" s="51">
        <f ca="1">SUMPRODUCT(('סיכום שנתי'!$B20=INDIRECT(INDEX('הוראות שימוש'!$A$33:$A$44,O$5)&amp;"!$b$3:$b$500"))*INDIRECT(INDEX('הוראות שימוש'!$A$33:$A$44,O$5)&amp;"!$c$3:$c$500"))</f>
        <v>0</v>
      </c>
      <c r="P20" s="53">
        <f t="shared" ca="1" si="10"/>
        <v>0</v>
      </c>
      <c r="Q20" s="54">
        <f ca="1">C20*SUM($D$6:$O$6)-SUM(D20:O20)</f>
        <v>0</v>
      </c>
      <c r="R20" s="55">
        <v>0</v>
      </c>
    </row>
    <row r="21" spans="1:18" ht="15" customHeight="1" x14ac:dyDescent="0.2">
      <c r="A21" s="264"/>
      <c r="B21" s="250" t="s">
        <v>51</v>
      </c>
      <c r="C21" s="50">
        <v>0</v>
      </c>
      <c r="D21" s="51">
        <f ca="1">SUMPRODUCT(('סיכום שנתי'!$B21=INDIRECT(INDEX('הוראות שימוש'!$A$33:$A$44,D$5)&amp;"!$b$3:$b$500"))*INDIRECT(INDEX('הוראות שימוש'!$A$33:$A$44,D$5)&amp;"!$c$3:$c$500"))</f>
        <v>0</v>
      </c>
      <c r="E21" s="52">
        <f ca="1">SUMPRODUCT(('סיכום שנתי'!$B21=INDIRECT(INDEX('הוראות שימוש'!$A$33:$A$44,E$5)&amp;"!$b$3:$b$500"))*INDIRECT(INDEX('הוראות שימוש'!$A$33:$A$44,E$5)&amp;"!$c$3:$c$500"))</f>
        <v>0</v>
      </c>
      <c r="F21" s="51">
        <f ca="1">SUMPRODUCT(('סיכום שנתי'!$B21=INDIRECT(INDEX('הוראות שימוש'!$A$33:$A$44,F$5)&amp;"!$b$3:$b$500"))*INDIRECT(INDEX('הוראות שימוש'!$A$33:$A$44,F$5)&amp;"!$c$3:$c$500"))</f>
        <v>0</v>
      </c>
      <c r="G21" s="52">
        <f ca="1">SUMPRODUCT(('סיכום שנתי'!$B21=INDIRECT(INDEX('הוראות שימוש'!$A$33:$A$44,G$5)&amp;"!$b$3:$b$500"))*INDIRECT(INDEX('הוראות שימוש'!$A$33:$A$44,G$5)&amp;"!$c$3:$c$500"))</f>
        <v>0</v>
      </c>
      <c r="H21" s="51">
        <f ca="1">SUMPRODUCT(('סיכום שנתי'!$B21=INDIRECT(INDEX('הוראות שימוש'!$A$33:$A$44,H$5)&amp;"!$b$3:$b$500"))*INDIRECT(INDEX('הוראות שימוש'!$A$33:$A$44,H$5)&amp;"!$c$3:$c$500"))</f>
        <v>0</v>
      </c>
      <c r="I21" s="52">
        <f ca="1">SUMPRODUCT(('סיכום שנתי'!$B21=INDIRECT(INDEX('הוראות שימוש'!$A$33:$A$44,I$5)&amp;"!$b$3:$b$500"))*INDIRECT(INDEX('הוראות שימוש'!$A$33:$A$44,I$5)&amp;"!$c$3:$c$500"))</f>
        <v>0</v>
      </c>
      <c r="J21" s="52">
        <f ca="1">SUMPRODUCT(('סיכום שנתי'!$B21=INDIRECT(INDEX('הוראות שימוש'!$A$33:$A$44,J$5)&amp;"!$b$3:$b$500"))*INDIRECT(INDEX('הוראות שימוש'!$A$33:$A$44,J$5)&amp;"!$c$3:$c$500"))</f>
        <v>0</v>
      </c>
      <c r="K21" s="51">
        <f ca="1">SUMPRODUCT(('סיכום שנתי'!$B21=INDIRECT(INDEX('הוראות שימוש'!$A$33:$A$44,K$5)&amp;"!$b$3:$b$500"))*INDIRECT(INDEX('הוראות שימוש'!$A$33:$A$44,K$5)&amp;"!$c$3:$c$500"))</f>
        <v>0</v>
      </c>
      <c r="L21" s="52">
        <f ca="1">SUMPRODUCT(('סיכום שנתי'!$B21=INDIRECT(INDEX('הוראות שימוש'!$A$33:$A$44,L$5)&amp;"!$b$3:$b$500"))*INDIRECT(INDEX('הוראות שימוש'!$A$33:$A$44,L$5)&amp;"!$c$3:$c$500"))</f>
        <v>0</v>
      </c>
      <c r="M21" s="51">
        <f ca="1">SUMPRODUCT(('סיכום שנתי'!$B21=INDIRECT(INDEX('הוראות שימוש'!$A$33:$A$44,M$5)&amp;"!$b$3:$b$500"))*INDIRECT(INDEX('הוראות שימוש'!$A$33:$A$44,M$5)&amp;"!$c$3:$c$500"))</f>
        <v>0</v>
      </c>
      <c r="N21" s="52">
        <f ca="1">SUMPRODUCT(('סיכום שנתי'!$B21=INDIRECT(INDEX('הוראות שימוש'!$A$33:$A$44,N$5)&amp;"!$b$3:$b$500"))*INDIRECT(INDEX('הוראות שימוש'!$A$33:$A$44,N$5)&amp;"!$c$3:$c$500"))</f>
        <v>0</v>
      </c>
      <c r="O21" s="51">
        <f ca="1">SUMPRODUCT(('סיכום שנתי'!$B21=INDIRECT(INDEX('הוראות שימוש'!$A$33:$A$44,O$5)&amp;"!$b$3:$b$500"))*INDIRECT(INDEX('הוראות שימוש'!$A$33:$A$44,O$5)&amp;"!$c$3:$c$500"))</f>
        <v>0</v>
      </c>
      <c r="P21" s="53">
        <f t="shared" ca="1" si="10"/>
        <v>0</v>
      </c>
      <c r="Q21" s="54">
        <f t="shared" ref="Q21:Q54" ca="1" si="11">C21*SUM($D$6:$O$6)-SUM(D21:O21)</f>
        <v>0</v>
      </c>
      <c r="R21" s="55">
        <v>0</v>
      </c>
    </row>
    <row r="22" spans="1:18" ht="15" customHeight="1" x14ac:dyDescent="0.2">
      <c r="A22" s="264"/>
      <c r="B22" s="251" t="s">
        <v>53</v>
      </c>
      <c r="C22" s="50">
        <v>0</v>
      </c>
      <c r="D22" s="51">
        <f ca="1">SUMPRODUCT(('סיכום שנתי'!$B22=INDIRECT(INDEX('הוראות שימוש'!$A$33:$A$44,D$5)&amp;"!$b$3:$b$500"))*INDIRECT(INDEX('הוראות שימוש'!$A$33:$A$44,D$5)&amp;"!$c$3:$c$500"))</f>
        <v>0</v>
      </c>
      <c r="E22" s="52">
        <f ca="1">SUMPRODUCT(('סיכום שנתי'!$B22=INDIRECT(INDEX('הוראות שימוש'!$A$33:$A$44,E$5)&amp;"!$b$3:$b$500"))*INDIRECT(INDEX('הוראות שימוש'!$A$33:$A$44,E$5)&amp;"!$c$3:$c$500"))</f>
        <v>0</v>
      </c>
      <c r="F22" s="51">
        <f ca="1">SUMPRODUCT(('סיכום שנתי'!$B22=INDIRECT(INDEX('הוראות שימוש'!$A$33:$A$44,F$5)&amp;"!$b$3:$b$500"))*INDIRECT(INDEX('הוראות שימוש'!$A$33:$A$44,F$5)&amp;"!$c$3:$c$500"))</f>
        <v>0</v>
      </c>
      <c r="G22" s="52">
        <f ca="1">SUMPRODUCT(('סיכום שנתי'!$B22=INDIRECT(INDEX('הוראות שימוש'!$A$33:$A$44,G$5)&amp;"!$b$3:$b$500"))*INDIRECT(INDEX('הוראות שימוש'!$A$33:$A$44,G$5)&amp;"!$c$3:$c$500"))</f>
        <v>0</v>
      </c>
      <c r="H22" s="51">
        <f ca="1">SUMPRODUCT(('סיכום שנתי'!$B22=INDIRECT(INDEX('הוראות שימוש'!$A$33:$A$44,H$5)&amp;"!$b$3:$b$500"))*INDIRECT(INDEX('הוראות שימוש'!$A$33:$A$44,H$5)&amp;"!$c$3:$c$500"))</f>
        <v>0</v>
      </c>
      <c r="I22" s="52">
        <f ca="1">SUMPRODUCT(('סיכום שנתי'!$B22=INDIRECT(INDEX('הוראות שימוש'!$A$33:$A$44,I$5)&amp;"!$b$3:$b$500"))*INDIRECT(INDEX('הוראות שימוש'!$A$33:$A$44,I$5)&amp;"!$c$3:$c$500"))</f>
        <v>0</v>
      </c>
      <c r="J22" s="52">
        <f ca="1">SUMPRODUCT(('סיכום שנתי'!$B22=INDIRECT(INDEX('הוראות שימוש'!$A$33:$A$44,J$5)&amp;"!$b$3:$b$500"))*INDIRECT(INDEX('הוראות שימוש'!$A$33:$A$44,J$5)&amp;"!$c$3:$c$500"))</f>
        <v>0</v>
      </c>
      <c r="K22" s="51">
        <f ca="1">SUMPRODUCT(('סיכום שנתי'!$B22=INDIRECT(INDEX('הוראות שימוש'!$A$33:$A$44,K$5)&amp;"!$b$3:$b$500"))*INDIRECT(INDEX('הוראות שימוש'!$A$33:$A$44,K$5)&amp;"!$c$3:$c$500"))</f>
        <v>0</v>
      </c>
      <c r="L22" s="52">
        <f ca="1">SUMPRODUCT(('סיכום שנתי'!$B22=INDIRECT(INDEX('הוראות שימוש'!$A$33:$A$44,L$5)&amp;"!$b$3:$b$500"))*INDIRECT(INDEX('הוראות שימוש'!$A$33:$A$44,L$5)&amp;"!$c$3:$c$500"))</f>
        <v>0</v>
      </c>
      <c r="M22" s="51">
        <f ca="1">SUMPRODUCT(('סיכום שנתי'!$B22=INDIRECT(INDEX('הוראות שימוש'!$A$33:$A$44,M$5)&amp;"!$b$3:$b$500"))*INDIRECT(INDEX('הוראות שימוש'!$A$33:$A$44,M$5)&amp;"!$c$3:$c$500"))</f>
        <v>0</v>
      </c>
      <c r="N22" s="52">
        <f ca="1">SUMPRODUCT(('סיכום שנתי'!$B22=INDIRECT(INDEX('הוראות שימוש'!$A$33:$A$44,N$5)&amp;"!$b$3:$b$500"))*INDIRECT(INDEX('הוראות שימוש'!$A$33:$A$44,N$5)&amp;"!$c$3:$c$500"))</f>
        <v>0</v>
      </c>
      <c r="O22" s="51">
        <f ca="1">SUMPRODUCT(('סיכום שנתי'!$B22=INDIRECT(INDEX('הוראות שימוש'!$A$33:$A$44,O$5)&amp;"!$b$3:$b$500"))*INDIRECT(INDEX('הוראות שימוש'!$A$33:$A$44,O$5)&amp;"!$c$3:$c$500"))</f>
        <v>0</v>
      </c>
      <c r="P22" s="53">
        <f t="shared" ca="1" si="10"/>
        <v>0</v>
      </c>
      <c r="Q22" s="54">
        <f t="shared" ca="1" si="11"/>
        <v>0</v>
      </c>
      <c r="R22" s="55">
        <f>'מחשבון בניית תקציב'!$I$14</f>
        <v>0</v>
      </c>
    </row>
    <row r="23" spans="1:18" ht="15" customHeight="1" x14ac:dyDescent="0.2">
      <c r="A23" s="264"/>
      <c r="B23" s="250" t="s">
        <v>55</v>
      </c>
      <c r="C23" s="50">
        <v>0</v>
      </c>
      <c r="D23" s="51">
        <f ca="1">SUMPRODUCT(('סיכום שנתי'!$B23=INDIRECT(INDEX('הוראות שימוש'!$A$33:$A$44,D$5)&amp;"!$b$3:$b$500"))*INDIRECT(INDEX('הוראות שימוש'!$A$33:$A$44,D$5)&amp;"!$c$3:$c$500"))</f>
        <v>0</v>
      </c>
      <c r="E23" s="52">
        <f ca="1">SUMPRODUCT(('סיכום שנתי'!$B23=INDIRECT(INDEX('הוראות שימוש'!$A$33:$A$44,E$5)&amp;"!$b$3:$b$500"))*INDIRECT(INDEX('הוראות שימוש'!$A$33:$A$44,E$5)&amp;"!$c$3:$c$500"))</f>
        <v>0</v>
      </c>
      <c r="F23" s="51">
        <f ca="1">SUMPRODUCT(('סיכום שנתי'!$B23=INDIRECT(INDEX('הוראות שימוש'!$A$33:$A$44,F$5)&amp;"!$b$3:$b$500"))*INDIRECT(INDEX('הוראות שימוש'!$A$33:$A$44,F$5)&amp;"!$c$3:$c$500"))</f>
        <v>0</v>
      </c>
      <c r="G23" s="52">
        <f ca="1">SUMPRODUCT(('סיכום שנתי'!$B23=INDIRECT(INDEX('הוראות שימוש'!$A$33:$A$44,G$5)&amp;"!$b$3:$b$500"))*INDIRECT(INDEX('הוראות שימוש'!$A$33:$A$44,G$5)&amp;"!$c$3:$c$500"))</f>
        <v>0</v>
      </c>
      <c r="H23" s="51">
        <f ca="1">SUMPRODUCT(('סיכום שנתי'!$B23=INDIRECT(INDEX('הוראות שימוש'!$A$33:$A$44,H$5)&amp;"!$b$3:$b$500"))*INDIRECT(INDEX('הוראות שימוש'!$A$33:$A$44,H$5)&amp;"!$c$3:$c$500"))</f>
        <v>0</v>
      </c>
      <c r="I23" s="52">
        <f ca="1">SUMPRODUCT(('סיכום שנתי'!$B23=INDIRECT(INDEX('הוראות שימוש'!$A$33:$A$44,I$5)&amp;"!$b$3:$b$500"))*INDIRECT(INDEX('הוראות שימוש'!$A$33:$A$44,I$5)&amp;"!$c$3:$c$500"))</f>
        <v>0</v>
      </c>
      <c r="J23" s="52">
        <f ca="1">SUMPRODUCT(('סיכום שנתי'!$B23=INDIRECT(INDEX('הוראות שימוש'!$A$33:$A$44,J$5)&amp;"!$b$3:$b$500"))*INDIRECT(INDEX('הוראות שימוש'!$A$33:$A$44,J$5)&amp;"!$c$3:$c$500"))</f>
        <v>0</v>
      </c>
      <c r="K23" s="51">
        <f ca="1">SUMPRODUCT(('סיכום שנתי'!$B23=INDIRECT(INDEX('הוראות שימוש'!$A$33:$A$44,K$5)&amp;"!$b$3:$b$500"))*INDIRECT(INDEX('הוראות שימוש'!$A$33:$A$44,K$5)&amp;"!$c$3:$c$500"))</f>
        <v>0</v>
      </c>
      <c r="L23" s="52">
        <f ca="1">SUMPRODUCT(('סיכום שנתי'!$B23=INDIRECT(INDEX('הוראות שימוש'!$A$33:$A$44,L$5)&amp;"!$b$3:$b$500"))*INDIRECT(INDEX('הוראות שימוש'!$A$33:$A$44,L$5)&amp;"!$c$3:$c$500"))</f>
        <v>0</v>
      </c>
      <c r="M23" s="51">
        <f ca="1">SUMPRODUCT(('סיכום שנתי'!$B23=INDIRECT(INDEX('הוראות שימוש'!$A$33:$A$44,M$5)&amp;"!$b$3:$b$500"))*INDIRECT(INDEX('הוראות שימוש'!$A$33:$A$44,M$5)&amp;"!$c$3:$c$500"))</f>
        <v>0</v>
      </c>
      <c r="N23" s="52">
        <f ca="1">SUMPRODUCT(('סיכום שנתי'!$B23=INDIRECT(INDEX('הוראות שימוש'!$A$33:$A$44,N$5)&amp;"!$b$3:$b$500"))*INDIRECT(INDEX('הוראות שימוש'!$A$33:$A$44,N$5)&amp;"!$c$3:$c$500"))</f>
        <v>0</v>
      </c>
      <c r="O23" s="51">
        <f ca="1">SUMPRODUCT(('סיכום שנתי'!$B23=INDIRECT(INDEX('הוראות שימוש'!$A$33:$A$44,O$5)&amp;"!$b$3:$b$500"))*INDIRECT(INDEX('הוראות שימוש'!$A$33:$A$44,O$5)&amp;"!$c$3:$c$500"))</f>
        <v>0</v>
      </c>
      <c r="P23" s="53">
        <f t="shared" ca="1" si="10"/>
        <v>0</v>
      </c>
      <c r="Q23" s="54">
        <f t="shared" ca="1" si="11"/>
        <v>0</v>
      </c>
      <c r="R23" s="55">
        <v>0</v>
      </c>
    </row>
    <row r="24" spans="1:18" ht="15" customHeight="1" x14ac:dyDescent="0.2">
      <c r="A24" s="264"/>
      <c r="B24" s="251" t="s">
        <v>17</v>
      </c>
      <c r="C24" s="50">
        <v>0</v>
      </c>
      <c r="D24" s="51">
        <f ca="1">SUMPRODUCT(('סיכום שנתי'!$B24=INDIRECT(INDEX('הוראות שימוש'!$A$33:$A$44,D$5)&amp;"!$b$3:$b$500"))*INDIRECT(INDEX('הוראות שימוש'!$A$33:$A$44,D$5)&amp;"!$c$3:$c$500"))</f>
        <v>0</v>
      </c>
      <c r="E24" s="52">
        <f ca="1">SUMPRODUCT(('סיכום שנתי'!$B24=INDIRECT(INDEX('הוראות שימוש'!$A$33:$A$44,E$5)&amp;"!$b$3:$b$500"))*INDIRECT(INDEX('הוראות שימוש'!$A$33:$A$44,E$5)&amp;"!$c$3:$c$500"))</f>
        <v>0</v>
      </c>
      <c r="F24" s="51">
        <f ca="1">SUMPRODUCT(('סיכום שנתי'!$B24=INDIRECT(INDEX('הוראות שימוש'!$A$33:$A$44,F$5)&amp;"!$b$3:$b$500"))*INDIRECT(INDEX('הוראות שימוש'!$A$33:$A$44,F$5)&amp;"!$c$3:$c$500"))</f>
        <v>0</v>
      </c>
      <c r="G24" s="52">
        <f ca="1">SUMPRODUCT(('סיכום שנתי'!$B24=INDIRECT(INDEX('הוראות שימוש'!$A$33:$A$44,G$5)&amp;"!$b$3:$b$500"))*INDIRECT(INDEX('הוראות שימוש'!$A$33:$A$44,G$5)&amp;"!$c$3:$c$500"))</f>
        <v>0</v>
      </c>
      <c r="H24" s="51">
        <f ca="1">SUMPRODUCT(('סיכום שנתי'!$B24=INDIRECT(INDEX('הוראות שימוש'!$A$33:$A$44,H$5)&amp;"!$b$3:$b$500"))*INDIRECT(INDEX('הוראות שימוש'!$A$33:$A$44,H$5)&amp;"!$c$3:$c$500"))</f>
        <v>0</v>
      </c>
      <c r="I24" s="52">
        <f ca="1">SUMPRODUCT(('סיכום שנתי'!$B24=INDIRECT(INDEX('הוראות שימוש'!$A$33:$A$44,I$5)&amp;"!$b$3:$b$500"))*INDIRECT(INDEX('הוראות שימוש'!$A$33:$A$44,I$5)&amp;"!$c$3:$c$500"))</f>
        <v>0</v>
      </c>
      <c r="J24" s="52">
        <f ca="1">SUMPRODUCT(('סיכום שנתי'!$B24=INDIRECT(INDEX('הוראות שימוש'!$A$33:$A$44,J$5)&amp;"!$b$3:$b$500"))*INDIRECT(INDEX('הוראות שימוש'!$A$33:$A$44,J$5)&amp;"!$c$3:$c$500"))</f>
        <v>0</v>
      </c>
      <c r="K24" s="51">
        <f ca="1">SUMPRODUCT(('סיכום שנתי'!$B24=INDIRECT(INDEX('הוראות שימוש'!$A$33:$A$44,K$5)&amp;"!$b$3:$b$500"))*INDIRECT(INDEX('הוראות שימוש'!$A$33:$A$44,K$5)&amp;"!$c$3:$c$500"))</f>
        <v>0</v>
      </c>
      <c r="L24" s="52">
        <f ca="1">SUMPRODUCT(('סיכום שנתי'!$B24=INDIRECT(INDEX('הוראות שימוש'!$A$33:$A$44,L$5)&amp;"!$b$3:$b$500"))*INDIRECT(INDEX('הוראות שימוש'!$A$33:$A$44,L$5)&amp;"!$c$3:$c$500"))</f>
        <v>0</v>
      </c>
      <c r="M24" s="51">
        <f ca="1">SUMPRODUCT(('סיכום שנתי'!$B24=INDIRECT(INDEX('הוראות שימוש'!$A$33:$A$44,M$5)&amp;"!$b$3:$b$500"))*INDIRECT(INDEX('הוראות שימוש'!$A$33:$A$44,M$5)&amp;"!$c$3:$c$500"))</f>
        <v>0</v>
      </c>
      <c r="N24" s="52">
        <f ca="1">SUMPRODUCT(('סיכום שנתי'!$B24=INDIRECT(INDEX('הוראות שימוש'!$A$33:$A$44,N$5)&amp;"!$b$3:$b$500"))*INDIRECT(INDEX('הוראות שימוש'!$A$33:$A$44,N$5)&amp;"!$c$3:$c$500"))</f>
        <v>0</v>
      </c>
      <c r="O24" s="51">
        <f ca="1">SUMPRODUCT(('סיכום שנתי'!$B24=INDIRECT(INDEX('הוראות שימוש'!$A$33:$A$44,O$5)&amp;"!$b$3:$b$500"))*INDIRECT(INDEX('הוראות שימוש'!$A$33:$A$44,O$5)&amp;"!$c$3:$c$500"))</f>
        <v>0</v>
      </c>
      <c r="P24" s="53">
        <f t="shared" ca="1" si="10"/>
        <v>0</v>
      </c>
      <c r="Q24" s="54">
        <f t="shared" ca="1" si="11"/>
        <v>0</v>
      </c>
      <c r="R24" s="55">
        <f>'מחשבון בניית תקציב'!$I$18</f>
        <v>0</v>
      </c>
    </row>
    <row r="25" spans="1:18" ht="15.75" customHeight="1" thickBot="1" x14ac:dyDescent="0.25">
      <c r="A25" s="264"/>
      <c r="B25" s="252" t="s">
        <v>101</v>
      </c>
      <c r="C25" s="56">
        <v>0</v>
      </c>
      <c r="D25" s="57">
        <f ca="1">SUMPRODUCT(('סיכום שנתי'!$B25=INDIRECT(INDEX('הוראות שימוש'!$A$33:$A$44,D$5)&amp;"!$b$3:$b$500"))*INDIRECT(INDEX('הוראות שימוש'!$A$33:$A$44,D$5)&amp;"!$c$3:$c$500"))</f>
        <v>0</v>
      </c>
      <c r="E25" s="58">
        <f ca="1">SUMPRODUCT(('סיכום שנתי'!$B25=INDIRECT(INDEX('הוראות שימוש'!$A$33:$A$44,E$5)&amp;"!$b$3:$b$500"))*INDIRECT(INDEX('הוראות שימוש'!$A$33:$A$44,E$5)&amp;"!$c$3:$c$500"))</f>
        <v>0</v>
      </c>
      <c r="F25" s="57">
        <f ca="1">SUMPRODUCT(('סיכום שנתי'!$B25=INDIRECT(INDEX('הוראות שימוש'!$A$33:$A$44,F$5)&amp;"!$b$3:$b$500"))*INDIRECT(INDEX('הוראות שימוש'!$A$33:$A$44,F$5)&amp;"!$c$3:$c$500"))</f>
        <v>0</v>
      </c>
      <c r="G25" s="58">
        <f ca="1">SUMPRODUCT(('סיכום שנתי'!$B25=INDIRECT(INDEX('הוראות שימוש'!$A$33:$A$44,G$5)&amp;"!$b$3:$b$500"))*INDIRECT(INDEX('הוראות שימוש'!$A$33:$A$44,G$5)&amp;"!$c$3:$c$500"))</f>
        <v>0</v>
      </c>
      <c r="H25" s="57">
        <f ca="1">SUMPRODUCT(('סיכום שנתי'!$B25=INDIRECT(INDEX('הוראות שימוש'!$A$33:$A$44,H$5)&amp;"!$b$3:$b$500"))*INDIRECT(INDEX('הוראות שימוש'!$A$33:$A$44,H$5)&amp;"!$c$3:$c$500"))</f>
        <v>0</v>
      </c>
      <c r="I25" s="58">
        <f ca="1">SUMPRODUCT(('סיכום שנתי'!$B25=INDIRECT(INDEX('הוראות שימוש'!$A$33:$A$44,I$5)&amp;"!$b$3:$b$500"))*INDIRECT(INDEX('הוראות שימוש'!$A$33:$A$44,I$5)&amp;"!$c$3:$c$500"))</f>
        <v>0</v>
      </c>
      <c r="J25" s="58">
        <f ca="1">SUMPRODUCT(('סיכום שנתי'!$B25=INDIRECT(INDEX('הוראות שימוש'!$A$33:$A$44,J$5)&amp;"!$b$3:$b$500"))*INDIRECT(INDEX('הוראות שימוש'!$A$33:$A$44,J$5)&amp;"!$c$3:$c$500"))</f>
        <v>0</v>
      </c>
      <c r="K25" s="57">
        <f ca="1">SUMPRODUCT(('סיכום שנתי'!$B25=INDIRECT(INDEX('הוראות שימוש'!$A$33:$A$44,K$5)&amp;"!$b$3:$b$500"))*INDIRECT(INDEX('הוראות שימוש'!$A$33:$A$44,K$5)&amp;"!$c$3:$c$500"))</f>
        <v>0</v>
      </c>
      <c r="L25" s="58">
        <f ca="1">SUMPRODUCT(('סיכום שנתי'!$B25=INDIRECT(INDEX('הוראות שימוש'!$A$33:$A$44,L$5)&amp;"!$b$3:$b$500"))*INDIRECT(INDEX('הוראות שימוש'!$A$33:$A$44,L$5)&amp;"!$c$3:$c$500"))</f>
        <v>0</v>
      </c>
      <c r="M25" s="57">
        <f ca="1">SUMPRODUCT(('סיכום שנתי'!$B25=INDIRECT(INDEX('הוראות שימוש'!$A$33:$A$44,M$5)&amp;"!$b$3:$b$500"))*INDIRECT(INDEX('הוראות שימוש'!$A$33:$A$44,M$5)&amp;"!$c$3:$c$500"))</f>
        <v>0</v>
      </c>
      <c r="N25" s="58">
        <f ca="1">SUMPRODUCT(('סיכום שנתי'!$B25=INDIRECT(INDEX('הוראות שימוש'!$A$33:$A$44,N$5)&amp;"!$b$3:$b$500"))*INDIRECT(INDEX('הוראות שימוש'!$A$33:$A$44,N$5)&amp;"!$c$3:$c$500"))</f>
        <v>0</v>
      </c>
      <c r="O25" s="57">
        <f ca="1">SUMPRODUCT(('סיכום שנתי'!$B25=INDIRECT(INDEX('הוראות שימוש'!$A$33:$A$44,O$5)&amp;"!$b$3:$b$500"))*INDIRECT(INDEX('הוראות שימוש'!$A$33:$A$44,O$5)&amp;"!$c$3:$c$500"))</f>
        <v>0</v>
      </c>
      <c r="P25" s="59">
        <f t="shared" ca="1" si="10"/>
        <v>0</v>
      </c>
      <c r="Q25" s="60">
        <f t="shared" ca="1" si="11"/>
        <v>0</v>
      </c>
      <c r="R25" s="61">
        <v>0</v>
      </c>
    </row>
    <row r="26" spans="1:18" ht="15.2" customHeight="1" x14ac:dyDescent="0.2">
      <c r="A26" s="268" t="s">
        <v>120</v>
      </c>
      <c r="B26" s="253" t="s">
        <v>52</v>
      </c>
      <c r="C26" s="218">
        <v>0</v>
      </c>
      <c r="D26" s="45">
        <f ca="1">SUMPRODUCT(('סיכום שנתי'!$B26=INDIRECT(INDEX('הוראות שימוש'!$A$33:$A$44,D$5)&amp;"!$b$3:$b$500"))*INDIRECT(INDEX('הוראות שימוש'!$A$33:$A$44,D$5)&amp;"!$c$3:$c$500"))</f>
        <v>0</v>
      </c>
      <c r="E26" s="46">
        <f ca="1">SUMPRODUCT(('סיכום שנתי'!$B26=INDIRECT(INDEX('הוראות שימוש'!$A$33:$A$44,E$5)&amp;"!$b$3:$b$500"))*INDIRECT(INDEX('הוראות שימוש'!$A$33:$A$44,E$5)&amp;"!$c$3:$c$500"))</f>
        <v>0</v>
      </c>
      <c r="F26" s="45">
        <f ca="1">SUMPRODUCT(('סיכום שנתי'!$B26=INDIRECT(INDEX('הוראות שימוש'!$A$33:$A$44,F$5)&amp;"!$b$3:$b$500"))*INDIRECT(INDEX('הוראות שימוש'!$A$33:$A$44,F$5)&amp;"!$c$3:$c$500"))</f>
        <v>0</v>
      </c>
      <c r="G26" s="46">
        <f ca="1">SUMPRODUCT(('סיכום שנתי'!$B26=INDIRECT(INDEX('הוראות שימוש'!$A$33:$A$44,G$5)&amp;"!$b$3:$b$500"))*INDIRECT(INDEX('הוראות שימוש'!$A$33:$A$44,G$5)&amp;"!$c$3:$c$500"))</f>
        <v>0</v>
      </c>
      <c r="H26" s="45">
        <f ca="1">SUMPRODUCT(('סיכום שנתי'!$B26=INDIRECT(INDEX('הוראות שימוש'!$A$33:$A$44,H$5)&amp;"!$b$3:$b$500"))*INDIRECT(INDEX('הוראות שימוש'!$A$33:$A$44,H$5)&amp;"!$c$3:$c$500"))</f>
        <v>0</v>
      </c>
      <c r="I26" s="46">
        <f ca="1">SUMPRODUCT(('סיכום שנתי'!$B26=INDIRECT(INDEX('הוראות שימוש'!$A$33:$A$44,I$5)&amp;"!$b$3:$b$500"))*INDIRECT(INDEX('הוראות שימוש'!$A$33:$A$44,I$5)&amp;"!$c$3:$c$500"))</f>
        <v>0</v>
      </c>
      <c r="J26" s="46">
        <f ca="1">SUMPRODUCT(('סיכום שנתי'!$B26=INDIRECT(INDEX('הוראות שימוש'!$A$33:$A$44,J$5)&amp;"!$b$3:$b$500"))*INDIRECT(INDEX('הוראות שימוש'!$A$33:$A$44,J$5)&amp;"!$c$3:$c$500"))</f>
        <v>0</v>
      </c>
      <c r="K26" s="45">
        <f ca="1">SUMPRODUCT(('סיכום שנתי'!$B26=INDIRECT(INDEX('הוראות שימוש'!$A$33:$A$44,K$5)&amp;"!$b$3:$b$500"))*INDIRECT(INDEX('הוראות שימוש'!$A$33:$A$44,K$5)&amp;"!$c$3:$c$500"))</f>
        <v>0</v>
      </c>
      <c r="L26" s="46">
        <f ca="1">SUMPRODUCT(('סיכום שנתי'!$B26=INDIRECT(INDEX('הוראות שימוש'!$A$33:$A$44,L$5)&amp;"!$b$3:$b$500"))*INDIRECT(INDEX('הוראות שימוש'!$A$33:$A$44,L$5)&amp;"!$c$3:$c$500"))</f>
        <v>0</v>
      </c>
      <c r="M26" s="45">
        <f ca="1">SUMPRODUCT(('סיכום שנתי'!$B26=INDIRECT(INDEX('הוראות שימוש'!$A$33:$A$44,M$5)&amp;"!$b$3:$b$500"))*INDIRECT(INDEX('הוראות שימוש'!$A$33:$A$44,M$5)&amp;"!$c$3:$c$500"))</f>
        <v>0</v>
      </c>
      <c r="N26" s="46">
        <f ca="1">SUMPRODUCT(('סיכום שנתי'!$B26=INDIRECT(INDEX('הוראות שימוש'!$A$33:$A$44,N$5)&amp;"!$b$3:$b$500"))*INDIRECT(INDEX('הוראות שימוש'!$A$33:$A$44,N$5)&amp;"!$c$3:$c$500"))</f>
        <v>0</v>
      </c>
      <c r="O26" s="45">
        <f ca="1">SUMPRODUCT(('סיכום שנתי'!$B26=INDIRECT(INDEX('הוראות שימוש'!$A$33:$A$44,O$5)&amp;"!$b$3:$b$500"))*INDIRECT(INDEX('הוראות שימוש'!$A$33:$A$44,O$5)&amp;"!$c$3:$c$500"))</f>
        <v>0</v>
      </c>
      <c r="P26" s="47">
        <f t="shared" ca="1" si="10"/>
        <v>0</v>
      </c>
      <c r="Q26" s="48">
        <f t="shared" ca="1" si="11"/>
        <v>0</v>
      </c>
      <c r="R26" s="49">
        <v>0</v>
      </c>
    </row>
    <row r="27" spans="1:18" ht="15.75" customHeight="1" x14ac:dyDescent="0.2">
      <c r="A27" s="269"/>
      <c r="B27" s="250" t="s">
        <v>102</v>
      </c>
      <c r="C27" s="50">
        <v>0</v>
      </c>
      <c r="D27" s="51">
        <f ca="1">SUMPRODUCT(('סיכום שנתי'!$B27=INDIRECT(INDEX('הוראות שימוש'!$A$33:$A$44,D$5)&amp;"!$b$3:$b$500"))*INDIRECT(INDEX('הוראות שימוש'!$A$33:$A$44,D$5)&amp;"!$c$3:$c$500"))</f>
        <v>0</v>
      </c>
      <c r="E27" s="52">
        <f ca="1">SUMPRODUCT(('סיכום שנתי'!$B27=INDIRECT(INDEX('הוראות שימוש'!$A$33:$A$44,E$5)&amp;"!$b$3:$b$500"))*INDIRECT(INDEX('הוראות שימוש'!$A$33:$A$44,E$5)&amp;"!$c$3:$c$500"))</f>
        <v>0</v>
      </c>
      <c r="F27" s="51">
        <f ca="1">SUMPRODUCT(('סיכום שנתי'!$B27=INDIRECT(INDEX('הוראות שימוש'!$A$33:$A$44,F$5)&amp;"!$b$3:$b$500"))*INDIRECT(INDEX('הוראות שימוש'!$A$33:$A$44,F$5)&amp;"!$c$3:$c$500"))</f>
        <v>0</v>
      </c>
      <c r="G27" s="52">
        <f ca="1">SUMPRODUCT(('סיכום שנתי'!$B27=INDIRECT(INDEX('הוראות שימוש'!$A$33:$A$44,G$5)&amp;"!$b$3:$b$500"))*INDIRECT(INDEX('הוראות שימוש'!$A$33:$A$44,G$5)&amp;"!$c$3:$c$500"))</f>
        <v>0</v>
      </c>
      <c r="H27" s="51">
        <f ca="1">SUMPRODUCT(('סיכום שנתי'!$B27=INDIRECT(INDEX('הוראות שימוש'!$A$33:$A$44,H$5)&amp;"!$b$3:$b$500"))*INDIRECT(INDEX('הוראות שימוש'!$A$33:$A$44,H$5)&amp;"!$c$3:$c$500"))</f>
        <v>0</v>
      </c>
      <c r="I27" s="52">
        <f ca="1">SUMPRODUCT(('סיכום שנתי'!$B27=INDIRECT(INDEX('הוראות שימוש'!$A$33:$A$44,I$5)&amp;"!$b$3:$b$500"))*INDIRECT(INDEX('הוראות שימוש'!$A$33:$A$44,I$5)&amp;"!$c$3:$c$500"))</f>
        <v>0</v>
      </c>
      <c r="J27" s="52">
        <f ca="1">SUMPRODUCT(('סיכום שנתי'!$B27=INDIRECT(INDEX('הוראות שימוש'!$A$33:$A$44,J$5)&amp;"!$b$3:$b$500"))*INDIRECT(INDEX('הוראות שימוש'!$A$33:$A$44,J$5)&amp;"!$c$3:$c$500"))</f>
        <v>0</v>
      </c>
      <c r="K27" s="51">
        <f ca="1">SUMPRODUCT(('סיכום שנתי'!$B27=INDIRECT(INDEX('הוראות שימוש'!$A$33:$A$44,K$5)&amp;"!$b$3:$b$500"))*INDIRECT(INDEX('הוראות שימוש'!$A$33:$A$44,K$5)&amp;"!$c$3:$c$500"))</f>
        <v>0</v>
      </c>
      <c r="L27" s="52">
        <f ca="1">SUMPRODUCT(('סיכום שנתי'!$B27=INDIRECT(INDEX('הוראות שימוש'!$A$33:$A$44,L$5)&amp;"!$b$3:$b$500"))*INDIRECT(INDEX('הוראות שימוש'!$A$33:$A$44,L$5)&amp;"!$c$3:$c$500"))</f>
        <v>0</v>
      </c>
      <c r="M27" s="51">
        <f ca="1">SUMPRODUCT(('סיכום שנתי'!$B27=INDIRECT(INDEX('הוראות שימוש'!$A$33:$A$44,M$5)&amp;"!$b$3:$b$500"))*INDIRECT(INDEX('הוראות שימוש'!$A$33:$A$44,M$5)&amp;"!$c$3:$c$500"))</f>
        <v>0</v>
      </c>
      <c r="N27" s="52">
        <f ca="1">SUMPRODUCT(('סיכום שנתי'!$B27=INDIRECT(INDEX('הוראות שימוש'!$A$33:$A$44,N$5)&amp;"!$b$3:$b$500"))*INDIRECT(INDEX('הוראות שימוש'!$A$33:$A$44,N$5)&amp;"!$c$3:$c$500"))</f>
        <v>0</v>
      </c>
      <c r="O27" s="51">
        <f ca="1">SUMPRODUCT(('סיכום שנתי'!$B27=INDIRECT(INDEX('הוראות שימוש'!$A$33:$A$44,O$5)&amp;"!$b$3:$b$500"))*INDIRECT(INDEX('הוראות שימוש'!$A$33:$A$44,O$5)&amp;"!$c$3:$c$500"))</f>
        <v>0</v>
      </c>
      <c r="P27" s="53">
        <f t="shared" ca="1" si="10"/>
        <v>0</v>
      </c>
      <c r="Q27" s="54">
        <f t="shared" ca="1" si="11"/>
        <v>0</v>
      </c>
      <c r="R27" s="55">
        <v>0</v>
      </c>
    </row>
    <row r="28" spans="1:18" ht="15.2" customHeight="1" x14ac:dyDescent="0.2">
      <c r="A28" s="269"/>
      <c r="B28" s="250" t="s">
        <v>12</v>
      </c>
      <c r="C28" s="50">
        <v>0</v>
      </c>
      <c r="D28" s="51">
        <f ca="1">SUMPRODUCT(('סיכום שנתי'!$B28=INDIRECT(INDEX('הוראות שימוש'!$A$33:$A$44,D$5)&amp;"!$b$3:$b$500"))*INDIRECT(INDEX('הוראות שימוש'!$A$33:$A$44,D$5)&amp;"!$c$3:$c$500"))</f>
        <v>0</v>
      </c>
      <c r="E28" s="52">
        <f ca="1">SUMPRODUCT(('סיכום שנתי'!$B28=INDIRECT(INDEX('הוראות שימוש'!$A$33:$A$44,E$5)&amp;"!$b$3:$b$500"))*INDIRECT(INDEX('הוראות שימוש'!$A$33:$A$44,E$5)&amp;"!$c$3:$c$500"))</f>
        <v>0</v>
      </c>
      <c r="F28" s="51">
        <f ca="1">SUMPRODUCT(('סיכום שנתי'!$B28=INDIRECT(INDEX('הוראות שימוש'!$A$33:$A$44,F$5)&amp;"!$b$3:$b$500"))*INDIRECT(INDEX('הוראות שימוש'!$A$33:$A$44,F$5)&amp;"!$c$3:$c$500"))</f>
        <v>0</v>
      </c>
      <c r="G28" s="52">
        <f ca="1">SUMPRODUCT(('סיכום שנתי'!$B28=INDIRECT(INDEX('הוראות שימוש'!$A$33:$A$44,G$5)&amp;"!$b$3:$b$500"))*INDIRECT(INDEX('הוראות שימוש'!$A$33:$A$44,G$5)&amp;"!$c$3:$c$500"))</f>
        <v>0</v>
      </c>
      <c r="H28" s="51">
        <f ca="1">SUMPRODUCT(('סיכום שנתי'!$B28=INDIRECT(INDEX('הוראות שימוש'!$A$33:$A$44,H$5)&amp;"!$b$3:$b$500"))*INDIRECT(INDEX('הוראות שימוש'!$A$33:$A$44,H$5)&amp;"!$c$3:$c$500"))</f>
        <v>0</v>
      </c>
      <c r="I28" s="52">
        <f ca="1">SUMPRODUCT(('סיכום שנתי'!$B28=INDIRECT(INDEX('הוראות שימוש'!$A$33:$A$44,I$5)&amp;"!$b$3:$b$500"))*INDIRECT(INDEX('הוראות שימוש'!$A$33:$A$44,I$5)&amp;"!$c$3:$c$500"))</f>
        <v>0</v>
      </c>
      <c r="J28" s="52">
        <f ca="1">SUMPRODUCT(('סיכום שנתי'!$B28=INDIRECT(INDEX('הוראות שימוש'!$A$33:$A$44,J$5)&amp;"!$b$3:$b$500"))*INDIRECT(INDEX('הוראות שימוש'!$A$33:$A$44,J$5)&amp;"!$c$3:$c$500"))</f>
        <v>0</v>
      </c>
      <c r="K28" s="51">
        <f ca="1">SUMPRODUCT(('סיכום שנתי'!$B28=INDIRECT(INDEX('הוראות שימוש'!$A$33:$A$44,K$5)&amp;"!$b$3:$b$500"))*INDIRECT(INDEX('הוראות שימוש'!$A$33:$A$44,K$5)&amp;"!$c$3:$c$500"))</f>
        <v>0</v>
      </c>
      <c r="L28" s="52">
        <f ca="1">SUMPRODUCT(('סיכום שנתי'!$B28=INDIRECT(INDEX('הוראות שימוש'!$A$33:$A$44,L$5)&amp;"!$b$3:$b$500"))*INDIRECT(INDEX('הוראות שימוש'!$A$33:$A$44,L$5)&amp;"!$c$3:$c$500"))</f>
        <v>0</v>
      </c>
      <c r="M28" s="51">
        <f ca="1">SUMPRODUCT(('סיכום שנתי'!$B28=INDIRECT(INDEX('הוראות שימוש'!$A$33:$A$44,M$5)&amp;"!$b$3:$b$500"))*INDIRECT(INDEX('הוראות שימוש'!$A$33:$A$44,M$5)&amp;"!$c$3:$c$500"))</f>
        <v>0</v>
      </c>
      <c r="N28" s="52">
        <f ca="1">SUMPRODUCT(('סיכום שנתי'!$B28=INDIRECT(INDEX('הוראות שימוש'!$A$33:$A$44,N$5)&amp;"!$b$3:$b$500"))*INDIRECT(INDEX('הוראות שימוש'!$A$33:$A$44,N$5)&amp;"!$c$3:$c$500"))</f>
        <v>0</v>
      </c>
      <c r="O28" s="51">
        <f ca="1">SUMPRODUCT(('סיכום שנתי'!$B28=INDIRECT(INDEX('הוראות שימוש'!$A$33:$A$44,O$5)&amp;"!$b$3:$b$500"))*INDIRECT(INDEX('הוראות שימוש'!$A$33:$A$44,O$5)&amp;"!$c$3:$c$500"))</f>
        <v>0</v>
      </c>
      <c r="P28" s="53">
        <f t="shared" ca="1" si="10"/>
        <v>0</v>
      </c>
      <c r="Q28" s="54">
        <f t="shared" ca="1" si="11"/>
        <v>0</v>
      </c>
      <c r="R28" s="55">
        <v>0</v>
      </c>
    </row>
    <row r="29" spans="1:18" ht="15.75" customHeight="1" x14ac:dyDescent="0.2">
      <c r="A29" s="269"/>
      <c r="B29" s="250" t="s">
        <v>13</v>
      </c>
      <c r="C29" s="50">
        <v>0</v>
      </c>
      <c r="D29" s="51">
        <f ca="1">SUMPRODUCT(('סיכום שנתי'!$B29=INDIRECT(INDEX('הוראות שימוש'!$A$33:$A$44,D$5)&amp;"!$b$3:$b$500"))*INDIRECT(INDEX('הוראות שימוש'!$A$33:$A$44,D$5)&amp;"!$c$3:$c$500"))</f>
        <v>0</v>
      </c>
      <c r="E29" s="52">
        <f ca="1">SUMPRODUCT(('סיכום שנתי'!$B29=INDIRECT(INDEX('הוראות שימוש'!$A$33:$A$44,E$5)&amp;"!$b$3:$b$500"))*INDIRECT(INDEX('הוראות שימוש'!$A$33:$A$44,E$5)&amp;"!$c$3:$c$500"))</f>
        <v>0</v>
      </c>
      <c r="F29" s="51">
        <f ca="1">SUMPRODUCT(('סיכום שנתי'!$B29=INDIRECT(INDEX('הוראות שימוש'!$A$33:$A$44,F$5)&amp;"!$b$3:$b$500"))*INDIRECT(INDEX('הוראות שימוש'!$A$33:$A$44,F$5)&amp;"!$c$3:$c$500"))</f>
        <v>0</v>
      </c>
      <c r="G29" s="52">
        <f ca="1">SUMPRODUCT(('סיכום שנתי'!$B29=INDIRECT(INDEX('הוראות שימוש'!$A$33:$A$44,G$5)&amp;"!$b$3:$b$500"))*INDIRECT(INDEX('הוראות שימוש'!$A$33:$A$44,G$5)&amp;"!$c$3:$c$500"))</f>
        <v>0</v>
      </c>
      <c r="H29" s="51">
        <f ca="1">SUMPRODUCT(('סיכום שנתי'!$B29=INDIRECT(INDEX('הוראות שימוש'!$A$33:$A$44,H$5)&amp;"!$b$3:$b$500"))*INDIRECT(INDEX('הוראות שימוש'!$A$33:$A$44,H$5)&amp;"!$c$3:$c$500"))</f>
        <v>0</v>
      </c>
      <c r="I29" s="52">
        <f ca="1">SUMPRODUCT(('סיכום שנתי'!$B29=INDIRECT(INDEX('הוראות שימוש'!$A$33:$A$44,I$5)&amp;"!$b$3:$b$500"))*INDIRECT(INDEX('הוראות שימוש'!$A$33:$A$44,I$5)&amp;"!$c$3:$c$500"))</f>
        <v>0</v>
      </c>
      <c r="J29" s="52">
        <f ca="1">SUMPRODUCT(('סיכום שנתי'!$B29=INDIRECT(INDEX('הוראות שימוש'!$A$33:$A$44,J$5)&amp;"!$b$3:$b$500"))*INDIRECT(INDEX('הוראות שימוש'!$A$33:$A$44,J$5)&amp;"!$c$3:$c$500"))</f>
        <v>0</v>
      </c>
      <c r="K29" s="51">
        <f ca="1">SUMPRODUCT(('סיכום שנתי'!$B29=INDIRECT(INDEX('הוראות שימוש'!$A$33:$A$44,K$5)&amp;"!$b$3:$b$500"))*INDIRECT(INDEX('הוראות שימוש'!$A$33:$A$44,K$5)&amp;"!$c$3:$c$500"))</f>
        <v>0</v>
      </c>
      <c r="L29" s="52">
        <f ca="1">SUMPRODUCT(('סיכום שנתי'!$B29=INDIRECT(INDEX('הוראות שימוש'!$A$33:$A$44,L$5)&amp;"!$b$3:$b$500"))*INDIRECT(INDEX('הוראות שימוש'!$A$33:$A$44,L$5)&amp;"!$c$3:$c$500"))</f>
        <v>0</v>
      </c>
      <c r="M29" s="51">
        <f ca="1">SUMPRODUCT(('סיכום שנתי'!$B29=INDIRECT(INDEX('הוראות שימוש'!$A$33:$A$44,M$5)&amp;"!$b$3:$b$500"))*INDIRECT(INDEX('הוראות שימוש'!$A$33:$A$44,M$5)&amp;"!$c$3:$c$500"))</f>
        <v>0</v>
      </c>
      <c r="N29" s="52">
        <f ca="1">SUMPRODUCT(('סיכום שנתי'!$B29=INDIRECT(INDEX('הוראות שימוש'!$A$33:$A$44,N$5)&amp;"!$b$3:$b$500"))*INDIRECT(INDEX('הוראות שימוש'!$A$33:$A$44,N$5)&amp;"!$c$3:$c$500"))</f>
        <v>0</v>
      </c>
      <c r="O29" s="51">
        <f ca="1">SUMPRODUCT(('סיכום שנתי'!$B29=INDIRECT(INDEX('הוראות שימוש'!$A$33:$A$44,O$5)&amp;"!$b$3:$b$500"))*INDIRECT(INDEX('הוראות שימוש'!$A$33:$A$44,O$5)&amp;"!$c$3:$c$500"))</f>
        <v>0</v>
      </c>
      <c r="P29" s="53">
        <f t="shared" ca="1" si="10"/>
        <v>0</v>
      </c>
      <c r="Q29" s="54">
        <f t="shared" ca="1" si="11"/>
        <v>0</v>
      </c>
      <c r="R29" s="55">
        <v>0</v>
      </c>
    </row>
    <row r="30" spans="1:18" ht="15" customHeight="1" x14ac:dyDescent="0.2">
      <c r="A30" s="269"/>
      <c r="B30" s="250" t="s">
        <v>103</v>
      </c>
      <c r="C30" s="50">
        <v>0</v>
      </c>
      <c r="D30" s="51">
        <f ca="1">SUMPRODUCT(('סיכום שנתי'!$B30=INDIRECT(INDEX('הוראות שימוש'!$A$33:$A$44,D$5)&amp;"!$b$3:$b$500"))*INDIRECT(INDEX('הוראות שימוש'!$A$33:$A$44,D$5)&amp;"!$c$3:$c$500"))</f>
        <v>0</v>
      </c>
      <c r="E30" s="52">
        <f ca="1">SUMPRODUCT(('סיכום שנתי'!$B30=INDIRECT(INDEX('הוראות שימוש'!$A$33:$A$44,E$5)&amp;"!$b$3:$b$500"))*INDIRECT(INDEX('הוראות שימוש'!$A$33:$A$44,E$5)&amp;"!$c$3:$c$500"))</f>
        <v>0</v>
      </c>
      <c r="F30" s="51">
        <f ca="1">SUMPRODUCT(('סיכום שנתי'!$B30=INDIRECT(INDEX('הוראות שימוש'!$A$33:$A$44,F$5)&amp;"!$b$3:$b$500"))*INDIRECT(INDEX('הוראות שימוש'!$A$33:$A$44,F$5)&amp;"!$c$3:$c$500"))</f>
        <v>0</v>
      </c>
      <c r="G30" s="52">
        <f ca="1">SUMPRODUCT(('סיכום שנתי'!$B30=INDIRECT(INDEX('הוראות שימוש'!$A$33:$A$44,G$5)&amp;"!$b$3:$b$500"))*INDIRECT(INDEX('הוראות שימוש'!$A$33:$A$44,G$5)&amp;"!$c$3:$c$500"))</f>
        <v>0</v>
      </c>
      <c r="H30" s="51">
        <f ca="1">SUMPRODUCT(('סיכום שנתי'!$B30=INDIRECT(INDEX('הוראות שימוש'!$A$33:$A$44,H$5)&amp;"!$b$3:$b$500"))*INDIRECT(INDEX('הוראות שימוש'!$A$33:$A$44,H$5)&amp;"!$c$3:$c$500"))</f>
        <v>0</v>
      </c>
      <c r="I30" s="52">
        <f ca="1">SUMPRODUCT(('סיכום שנתי'!$B30=INDIRECT(INDEX('הוראות שימוש'!$A$33:$A$44,I$5)&amp;"!$b$3:$b$500"))*INDIRECT(INDEX('הוראות שימוש'!$A$33:$A$44,I$5)&amp;"!$c$3:$c$500"))</f>
        <v>0</v>
      </c>
      <c r="J30" s="52">
        <f ca="1">SUMPRODUCT(('סיכום שנתי'!$B30=INDIRECT(INDEX('הוראות שימוש'!$A$33:$A$44,J$5)&amp;"!$b$3:$b$500"))*INDIRECT(INDEX('הוראות שימוש'!$A$33:$A$44,J$5)&amp;"!$c$3:$c$500"))</f>
        <v>0</v>
      </c>
      <c r="K30" s="51">
        <f ca="1">SUMPRODUCT(('סיכום שנתי'!$B30=INDIRECT(INDEX('הוראות שימוש'!$A$33:$A$44,K$5)&amp;"!$b$3:$b$500"))*INDIRECT(INDEX('הוראות שימוש'!$A$33:$A$44,K$5)&amp;"!$c$3:$c$500"))</f>
        <v>0</v>
      </c>
      <c r="L30" s="52">
        <f ca="1">SUMPRODUCT(('סיכום שנתי'!$B30=INDIRECT(INDEX('הוראות שימוש'!$A$33:$A$44,L$5)&amp;"!$b$3:$b$500"))*INDIRECT(INDEX('הוראות שימוש'!$A$33:$A$44,L$5)&amp;"!$c$3:$c$500"))</f>
        <v>0</v>
      </c>
      <c r="M30" s="51">
        <f ca="1">SUMPRODUCT(('סיכום שנתי'!$B30=INDIRECT(INDEX('הוראות שימוש'!$A$33:$A$44,M$5)&amp;"!$b$3:$b$500"))*INDIRECT(INDEX('הוראות שימוש'!$A$33:$A$44,M$5)&amp;"!$c$3:$c$500"))</f>
        <v>0</v>
      </c>
      <c r="N30" s="52">
        <f ca="1">SUMPRODUCT(('סיכום שנתי'!$B30=INDIRECT(INDEX('הוראות שימוש'!$A$33:$A$44,N$5)&amp;"!$b$3:$b$500"))*INDIRECT(INDEX('הוראות שימוש'!$A$33:$A$44,N$5)&amp;"!$c$3:$c$500"))</f>
        <v>0</v>
      </c>
      <c r="O30" s="51">
        <f ca="1">SUMPRODUCT(('סיכום שנתי'!$B30=INDIRECT(INDEX('הוראות שימוש'!$A$33:$A$44,O$5)&amp;"!$b$3:$b$500"))*INDIRECT(INDEX('הוראות שימוש'!$A$33:$A$44,O$5)&amp;"!$c$3:$c$500"))</f>
        <v>0</v>
      </c>
      <c r="P30" s="53">
        <f t="shared" ca="1" si="10"/>
        <v>0</v>
      </c>
      <c r="Q30" s="54">
        <f t="shared" ca="1" si="11"/>
        <v>0</v>
      </c>
      <c r="R30" s="55">
        <v>0</v>
      </c>
    </row>
    <row r="31" spans="1:18" ht="15" customHeight="1" x14ac:dyDescent="0.2">
      <c r="A31" s="269"/>
      <c r="B31" s="251" t="s">
        <v>15</v>
      </c>
      <c r="C31" s="50">
        <v>0</v>
      </c>
      <c r="D31" s="51">
        <f ca="1">SUMPRODUCT(('סיכום שנתי'!$B31=INDIRECT(INDEX('הוראות שימוש'!$A$33:$A$44,D$5)&amp;"!$b$3:$b$500"))*INDIRECT(INDEX('הוראות שימוש'!$A$33:$A$44,D$5)&amp;"!$c$3:$c$500"))</f>
        <v>0</v>
      </c>
      <c r="E31" s="52">
        <f ca="1">SUMPRODUCT(('סיכום שנתי'!$B31=INDIRECT(INDEX('הוראות שימוש'!$A$33:$A$44,E$5)&amp;"!$b$3:$b$500"))*INDIRECT(INDEX('הוראות שימוש'!$A$33:$A$44,E$5)&amp;"!$c$3:$c$500"))</f>
        <v>0</v>
      </c>
      <c r="F31" s="51">
        <f ca="1">SUMPRODUCT(('סיכום שנתי'!$B31=INDIRECT(INDEX('הוראות שימוש'!$A$33:$A$44,F$5)&amp;"!$b$3:$b$500"))*INDIRECT(INDEX('הוראות שימוש'!$A$33:$A$44,F$5)&amp;"!$c$3:$c$500"))</f>
        <v>0</v>
      </c>
      <c r="G31" s="52">
        <f ca="1">SUMPRODUCT(('סיכום שנתי'!$B31=INDIRECT(INDEX('הוראות שימוש'!$A$33:$A$44,G$5)&amp;"!$b$3:$b$500"))*INDIRECT(INDEX('הוראות שימוש'!$A$33:$A$44,G$5)&amp;"!$c$3:$c$500"))</f>
        <v>0</v>
      </c>
      <c r="H31" s="51">
        <f ca="1">SUMPRODUCT(('סיכום שנתי'!$B31=INDIRECT(INDEX('הוראות שימוש'!$A$33:$A$44,H$5)&amp;"!$b$3:$b$500"))*INDIRECT(INDEX('הוראות שימוש'!$A$33:$A$44,H$5)&amp;"!$c$3:$c$500"))</f>
        <v>0</v>
      </c>
      <c r="I31" s="52">
        <f ca="1">SUMPRODUCT(('סיכום שנתי'!$B31=INDIRECT(INDEX('הוראות שימוש'!$A$33:$A$44,I$5)&amp;"!$b$3:$b$500"))*INDIRECT(INDEX('הוראות שימוש'!$A$33:$A$44,I$5)&amp;"!$c$3:$c$500"))</f>
        <v>0</v>
      </c>
      <c r="J31" s="52">
        <f ca="1">SUMPRODUCT(('סיכום שנתי'!$B31=INDIRECT(INDEX('הוראות שימוש'!$A$33:$A$44,J$5)&amp;"!$b$3:$b$500"))*INDIRECT(INDEX('הוראות שימוש'!$A$33:$A$44,J$5)&amp;"!$c$3:$c$500"))</f>
        <v>0</v>
      </c>
      <c r="K31" s="51">
        <f ca="1">SUMPRODUCT(('סיכום שנתי'!$B31=INDIRECT(INDEX('הוראות שימוש'!$A$33:$A$44,K$5)&amp;"!$b$3:$b$500"))*INDIRECT(INDEX('הוראות שימוש'!$A$33:$A$44,K$5)&amp;"!$c$3:$c$500"))</f>
        <v>0</v>
      </c>
      <c r="L31" s="52">
        <f ca="1">SUMPRODUCT(('סיכום שנתי'!$B31=INDIRECT(INDEX('הוראות שימוש'!$A$33:$A$44,L$5)&amp;"!$b$3:$b$500"))*INDIRECT(INDEX('הוראות שימוש'!$A$33:$A$44,L$5)&amp;"!$c$3:$c$500"))</f>
        <v>0</v>
      </c>
      <c r="M31" s="51">
        <f ca="1">SUMPRODUCT(('סיכום שנתי'!$B31=INDIRECT(INDEX('הוראות שימוש'!$A$33:$A$44,M$5)&amp;"!$b$3:$b$500"))*INDIRECT(INDEX('הוראות שימוש'!$A$33:$A$44,M$5)&amp;"!$c$3:$c$500"))</f>
        <v>0</v>
      </c>
      <c r="N31" s="52">
        <f ca="1">SUMPRODUCT(('סיכום שנתי'!$B31=INDIRECT(INDEX('הוראות שימוש'!$A$33:$A$44,N$5)&amp;"!$b$3:$b$500"))*INDIRECT(INDEX('הוראות שימוש'!$A$33:$A$44,N$5)&amp;"!$c$3:$c$500"))</f>
        <v>0</v>
      </c>
      <c r="O31" s="51">
        <f ca="1">SUMPRODUCT(('סיכום שנתי'!$B31=INDIRECT(INDEX('הוראות שימוש'!$A$33:$A$44,O$5)&amp;"!$b$3:$b$500"))*INDIRECT(INDEX('הוראות שימוש'!$A$33:$A$44,O$5)&amp;"!$c$3:$c$500"))</f>
        <v>0</v>
      </c>
      <c r="P31" s="53">
        <f t="shared" ca="1" si="10"/>
        <v>0</v>
      </c>
      <c r="Q31" s="54">
        <f t="shared" ca="1" si="11"/>
        <v>0</v>
      </c>
      <c r="R31" s="55">
        <f>'מחשבון בניית תקציב'!$D$31</f>
        <v>0</v>
      </c>
    </row>
    <row r="32" spans="1:18" ht="15.75" customHeight="1" x14ac:dyDescent="0.2">
      <c r="A32" s="269"/>
      <c r="B32" s="251" t="s">
        <v>104</v>
      </c>
      <c r="C32" s="50">
        <v>0</v>
      </c>
      <c r="D32" s="51">
        <f ca="1">SUMPRODUCT(('סיכום שנתי'!$B32=INDIRECT(INDEX('הוראות שימוש'!$A$33:$A$44,D$5)&amp;"!$b$3:$b$500"))*INDIRECT(INDEX('הוראות שימוש'!$A$33:$A$44,D$5)&amp;"!$c$3:$c$500"))</f>
        <v>0</v>
      </c>
      <c r="E32" s="52">
        <f ca="1">SUMPRODUCT(('סיכום שנתי'!$B32=INDIRECT(INDEX('הוראות שימוש'!$A$33:$A$44,E$5)&amp;"!$b$3:$b$500"))*INDIRECT(INDEX('הוראות שימוש'!$A$33:$A$44,E$5)&amp;"!$c$3:$c$500"))</f>
        <v>0</v>
      </c>
      <c r="F32" s="51">
        <f ca="1">SUMPRODUCT(('סיכום שנתי'!$B32=INDIRECT(INDEX('הוראות שימוש'!$A$33:$A$44,F$5)&amp;"!$b$3:$b$500"))*INDIRECT(INDEX('הוראות שימוש'!$A$33:$A$44,F$5)&amp;"!$c$3:$c$500"))</f>
        <v>0</v>
      </c>
      <c r="G32" s="52">
        <f ca="1">SUMPRODUCT(('סיכום שנתי'!$B32=INDIRECT(INDEX('הוראות שימוש'!$A$33:$A$44,G$5)&amp;"!$b$3:$b$500"))*INDIRECT(INDEX('הוראות שימוש'!$A$33:$A$44,G$5)&amp;"!$c$3:$c$500"))</f>
        <v>0</v>
      </c>
      <c r="H32" s="51">
        <f ca="1">SUMPRODUCT(('סיכום שנתי'!$B32=INDIRECT(INDEX('הוראות שימוש'!$A$33:$A$44,H$5)&amp;"!$b$3:$b$500"))*INDIRECT(INDEX('הוראות שימוש'!$A$33:$A$44,H$5)&amp;"!$c$3:$c$500"))</f>
        <v>0</v>
      </c>
      <c r="I32" s="52">
        <f ca="1">SUMPRODUCT(('סיכום שנתי'!$B32=INDIRECT(INDEX('הוראות שימוש'!$A$33:$A$44,I$5)&amp;"!$b$3:$b$500"))*INDIRECT(INDEX('הוראות שימוש'!$A$33:$A$44,I$5)&amp;"!$c$3:$c$500"))</f>
        <v>0</v>
      </c>
      <c r="J32" s="52">
        <f ca="1">SUMPRODUCT(('סיכום שנתי'!$B32=INDIRECT(INDEX('הוראות שימוש'!$A$33:$A$44,J$5)&amp;"!$b$3:$b$500"))*INDIRECT(INDEX('הוראות שימוש'!$A$33:$A$44,J$5)&amp;"!$c$3:$c$500"))</f>
        <v>0</v>
      </c>
      <c r="K32" s="51">
        <f ca="1">SUMPRODUCT(('סיכום שנתי'!$B32=INDIRECT(INDEX('הוראות שימוש'!$A$33:$A$44,K$5)&amp;"!$b$3:$b$500"))*INDIRECT(INDEX('הוראות שימוש'!$A$33:$A$44,K$5)&amp;"!$c$3:$c$500"))</f>
        <v>0</v>
      </c>
      <c r="L32" s="52">
        <f ca="1">SUMPRODUCT(('סיכום שנתי'!$B32=INDIRECT(INDEX('הוראות שימוש'!$A$33:$A$44,L$5)&amp;"!$b$3:$b$500"))*INDIRECT(INDEX('הוראות שימוש'!$A$33:$A$44,L$5)&amp;"!$c$3:$c$500"))</f>
        <v>0</v>
      </c>
      <c r="M32" s="51">
        <f ca="1">SUMPRODUCT(('סיכום שנתי'!$B32=INDIRECT(INDEX('הוראות שימוש'!$A$33:$A$44,M$5)&amp;"!$b$3:$b$500"))*INDIRECT(INDEX('הוראות שימוש'!$A$33:$A$44,M$5)&amp;"!$c$3:$c$500"))</f>
        <v>0</v>
      </c>
      <c r="N32" s="52">
        <f ca="1">SUMPRODUCT(('סיכום שנתי'!$B32=INDIRECT(INDEX('הוראות שימוש'!$A$33:$A$44,N$5)&amp;"!$b$3:$b$500"))*INDIRECT(INDEX('הוראות שימוש'!$A$33:$A$44,N$5)&amp;"!$c$3:$c$500"))</f>
        <v>0</v>
      </c>
      <c r="O32" s="51">
        <f ca="1">SUMPRODUCT(('סיכום שנתי'!$B32=INDIRECT(INDEX('הוראות שימוש'!$A$33:$A$44,O$5)&amp;"!$b$3:$b$500"))*INDIRECT(INDEX('הוראות שימוש'!$A$33:$A$44,O$5)&amp;"!$c$3:$c$500"))</f>
        <v>0</v>
      </c>
      <c r="P32" s="53">
        <f t="shared" ca="1" si="10"/>
        <v>0</v>
      </c>
      <c r="Q32" s="54">
        <f t="shared" ca="1" si="11"/>
        <v>0</v>
      </c>
      <c r="R32" s="55">
        <f>'מחשבון בניית תקציב'!$C$44</f>
        <v>0</v>
      </c>
    </row>
    <row r="33" spans="1:18" ht="15" customHeight="1" x14ac:dyDescent="0.2">
      <c r="A33" s="269"/>
      <c r="B33" s="251" t="s">
        <v>105</v>
      </c>
      <c r="C33" s="50">
        <v>0</v>
      </c>
      <c r="D33" s="51">
        <f ca="1">SUMPRODUCT(('סיכום שנתי'!$B33=INDIRECT(INDEX('הוראות שימוש'!$A$33:$A$44,D$5)&amp;"!$b$3:$b$500"))*INDIRECT(INDEX('הוראות שימוש'!$A$33:$A$44,D$5)&amp;"!$c$3:$c$500"))</f>
        <v>0</v>
      </c>
      <c r="E33" s="52">
        <f ca="1">SUMPRODUCT(('סיכום שנתי'!$B33=INDIRECT(INDEX('הוראות שימוש'!$A$33:$A$44,E$5)&amp;"!$b$3:$b$500"))*INDIRECT(INDEX('הוראות שימוש'!$A$33:$A$44,E$5)&amp;"!$c$3:$c$500"))</f>
        <v>0</v>
      </c>
      <c r="F33" s="51">
        <f ca="1">SUMPRODUCT(('סיכום שנתי'!$B33=INDIRECT(INDEX('הוראות שימוש'!$A$33:$A$44,F$5)&amp;"!$b$3:$b$500"))*INDIRECT(INDEX('הוראות שימוש'!$A$33:$A$44,F$5)&amp;"!$c$3:$c$500"))</f>
        <v>0</v>
      </c>
      <c r="G33" s="52">
        <f ca="1">SUMPRODUCT(('סיכום שנתי'!$B33=INDIRECT(INDEX('הוראות שימוש'!$A$33:$A$44,G$5)&amp;"!$b$3:$b$500"))*INDIRECT(INDEX('הוראות שימוש'!$A$33:$A$44,G$5)&amp;"!$c$3:$c$500"))</f>
        <v>0</v>
      </c>
      <c r="H33" s="51">
        <f ca="1">SUMPRODUCT(('סיכום שנתי'!$B33=INDIRECT(INDEX('הוראות שימוש'!$A$33:$A$44,H$5)&amp;"!$b$3:$b$500"))*INDIRECT(INDEX('הוראות שימוש'!$A$33:$A$44,H$5)&amp;"!$c$3:$c$500"))</f>
        <v>0</v>
      </c>
      <c r="I33" s="52">
        <f ca="1">SUMPRODUCT(('סיכום שנתי'!$B33=INDIRECT(INDEX('הוראות שימוש'!$A$33:$A$44,I$5)&amp;"!$b$3:$b$500"))*INDIRECT(INDEX('הוראות שימוש'!$A$33:$A$44,I$5)&amp;"!$c$3:$c$500"))</f>
        <v>0</v>
      </c>
      <c r="J33" s="52">
        <f ca="1">SUMPRODUCT(('סיכום שנתי'!$B33=INDIRECT(INDEX('הוראות שימוש'!$A$33:$A$44,J$5)&amp;"!$b$3:$b$500"))*INDIRECT(INDEX('הוראות שימוש'!$A$33:$A$44,J$5)&amp;"!$c$3:$c$500"))</f>
        <v>0</v>
      </c>
      <c r="K33" s="51">
        <f ca="1">SUMPRODUCT(('סיכום שנתי'!$B33=INDIRECT(INDEX('הוראות שימוש'!$A$33:$A$44,K$5)&amp;"!$b$3:$b$500"))*INDIRECT(INDEX('הוראות שימוש'!$A$33:$A$44,K$5)&amp;"!$c$3:$c$500"))</f>
        <v>0</v>
      </c>
      <c r="L33" s="52">
        <f ca="1">SUMPRODUCT(('סיכום שנתי'!$B33=INDIRECT(INDEX('הוראות שימוש'!$A$33:$A$44,L$5)&amp;"!$b$3:$b$500"))*INDIRECT(INDEX('הוראות שימוש'!$A$33:$A$44,L$5)&amp;"!$c$3:$c$500"))</f>
        <v>0</v>
      </c>
      <c r="M33" s="51">
        <f ca="1">SUMPRODUCT(('סיכום שנתי'!$B33=INDIRECT(INDEX('הוראות שימוש'!$A$33:$A$44,M$5)&amp;"!$b$3:$b$500"))*INDIRECT(INDEX('הוראות שימוש'!$A$33:$A$44,M$5)&amp;"!$c$3:$c$500"))</f>
        <v>0</v>
      </c>
      <c r="N33" s="52">
        <f ca="1">SUMPRODUCT(('סיכום שנתי'!$B33=INDIRECT(INDEX('הוראות שימוש'!$A$33:$A$44,N$5)&amp;"!$b$3:$b$500"))*INDIRECT(INDEX('הוראות שימוש'!$A$33:$A$44,N$5)&amp;"!$c$3:$c$500"))</f>
        <v>0</v>
      </c>
      <c r="O33" s="51">
        <f ca="1">SUMPRODUCT(('סיכום שנתי'!$B33=INDIRECT(INDEX('הוראות שימוש'!$A$33:$A$44,O$5)&amp;"!$b$3:$b$500"))*INDIRECT(INDEX('הוראות שימוש'!$A$33:$A$44,O$5)&amp;"!$c$3:$c$500"))</f>
        <v>0</v>
      </c>
      <c r="P33" s="53">
        <f t="shared" ca="1" si="10"/>
        <v>0</v>
      </c>
      <c r="Q33" s="54">
        <f t="shared" ca="1" si="11"/>
        <v>0</v>
      </c>
      <c r="R33" s="55">
        <f>'מחשבון בניית תקציב'!$G$54</f>
        <v>0</v>
      </c>
    </row>
    <row r="34" spans="1:18" ht="15.75" customHeight="1" x14ac:dyDescent="0.2">
      <c r="A34" s="269"/>
      <c r="B34" s="251" t="s">
        <v>106</v>
      </c>
      <c r="C34" s="50">
        <v>0</v>
      </c>
      <c r="D34" s="51">
        <f ca="1">SUMPRODUCT(('סיכום שנתי'!$B34=INDIRECT(INDEX('הוראות שימוש'!$A$33:$A$44,D$5)&amp;"!$b$3:$b$500"))*INDIRECT(INDEX('הוראות שימוש'!$A$33:$A$44,D$5)&amp;"!$c$3:$c$500"))</f>
        <v>0</v>
      </c>
      <c r="E34" s="52">
        <f ca="1">SUMPRODUCT(('סיכום שנתי'!$B34=INDIRECT(INDEX('הוראות שימוש'!$A$33:$A$44,E$5)&amp;"!$b$3:$b$500"))*INDIRECT(INDEX('הוראות שימוש'!$A$33:$A$44,E$5)&amp;"!$c$3:$c$500"))</f>
        <v>0</v>
      </c>
      <c r="F34" s="51">
        <f ca="1">SUMPRODUCT(('סיכום שנתי'!$B34=INDIRECT(INDEX('הוראות שימוש'!$A$33:$A$44,F$5)&amp;"!$b$3:$b$500"))*INDIRECT(INDEX('הוראות שימוש'!$A$33:$A$44,F$5)&amp;"!$c$3:$c$500"))</f>
        <v>0</v>
      </c>
      <c r="G34" s="52">
        <f ca="1">SUMPRODUCT(('סיכום שנתי'!$B34=INDIRECT(INDEX('הוראות שימוש'!$A$33:$A$44,G$5)&amp;"!$b$3:$b$500"))*INDIRECT(INDEX('הוראות שימוש'!$A$33:$A$44,G$5)&amp;"!$c$3:$c$500"))</f>
        <v>0</v>
      </c>
      <c r="H34" s="51">
        <f ca="1">SUMPRODUCT(('סיכום שנתי'!$B34=INDIRECT(INDEX('הוראות שימוש'!$A$33:$A$44,H$5)&amp;"!$b$3:$b$500"))*INDIRECT(INDEX('הוראות שימוש'!$A$33:$A$44,H$5)&amp;"!$c$3:$c$500"))</f>
        <v>0</v>
      </c>
      <c r="I34" s="52">
        <f ca="1">SUMPRODUCT(('סיכום שנתי'!$B34=INDIRECT(INDEX('הוראות שימוש'!$A$33:$A$44,I$5)&amp;"!$b$3:$b$500"))*INDIRECT(INDEX('הוראות שימוש'!$A$33:$A$44,I$5)&amp;"!$c$3:$c$500"))</f>
        <v>0</v>
      </c>
      <c r="J34" s="52">
        <f ca="1">SUMPRODUCT(('סיכום שנתי'!$B34=INDIRECT(INDEX('הוראות שימוש'!$A$33:$A$44,J$5)&amp;"!$b$3:$b$500"))*INDIRECT(INDEX('הוראות שימוש'!$A$33:$A$44,J$5)&amp;"!$c$3:$c$500"))</f>
        <v>0</v>
      </c>
      <c r="K34" s="51">
        <f ca="1">SUMPRODUCT(('סיכום שנתי'!$B34=INDIRECT(INDEX('הוראות שימוש'!$A$33:$A$44,K$5)&amp;"!$b$3:$b$500"))*INDIRECT(INDEX('הוראות שימוש'!$A$33:$A$44,K$5)&amp;"!$c$3:$c$500"))</f>
        <v>0</v>
      </c>
      <c r="L34" s="52">
        <f ca="1">SUMPRODUCT(('סיכום שנתי'!$B34=INDIRECT(INDEX('הוראות שימוש'!$A$33:$A$44,L$5)&amp;"!$b$3:$b$500"))*INDIRECT(INDEX('הוראות שימוש'!$A$33:$A$44,L$5)&amp;"!$c$3:$c$500"))</f>
        <v>0</v>
      </c>
      <c r="M34" s="51">
        <f ca="1">SUMPRODUCT(('סיכום שנתי'!$B34=INDIRECT(INDEX('הוראות שימוש'!$A$33:$A$44,M$5)&amp;"!$b$3:$b$500"))*INDIRECT(INDEX('הוראות שימוש'!$A$33:$A$44,M$5)&amp;"!$c$3:$c$500"))</f>
        <v>0</v>
      </c>
      <c r="N34" s="52">
        <f ca="1">SUMPRODUCT(('סיכום שנתי'!$B34=INDIRECT(INDEX('הוראות שימוש'!$A$33:$A$44,N$5)&amp;"!$b$3:$b$500"))*INDIRECT(INDEX('הוראות שימוש'!$A$33:$A$44,N$5)&amp;"!$c$3:$c$500"))</f>
        <v>0</v>
      </c>
      <c r="O34" s="51">
        <f ca="1">SUMPRODUCT(('סיכום שנתי'!$B34=INDIRECT(INDEX('הוראות שימוש'!$A$33:$A$44,O$5)&amp;"!$b$3:$b$500"))*INDIRECT(INDEX('הוראות שימוש'!$A$33:$A$44,O$5)&amp;"!$c$3:$c$500"))</f>
        <v>0</v>
      </c>
      <c r="P34" s="53">
        <f t="shared" ca="1" si="10"/>
        <v>0</v>
      </c>
      <c r="Q34" s="54">
        <f t="shared" ca="1" si="11"/>
        <v>0</v>
      </c>
      <c r="R34" s="55">
        <f>'מחשבון בניית תקציב'!$C$55</f>
        <v>0</v>
      </c>
    </row>
    <row r="35" spans="1:18" ht="15.2" customHeight="1" x14ac:dyDescent="0.2">
      <c r="A35" s="269"/>
      <c r="B35" s="251" t="s">
        <v>58</v>
      </c>
      <c r="C35" s="50">
        <v>0</v>
      </c>
      <c r="D35" s="51">
        <f ca="1">SUMPRODUCT(('סיכום שנתי'!$B35=INDIRECT(INDEX('הוראות שימוש'!$A$33:$A$44,D$5)&amp;"!$b$3:$b$500"))*INDIRECT(INDEX('הוראות שימוש'!$A$33:$A$44,D$5)&amp;"!$c$3:$c$500"))</f>
        <v>0</v>
      </c>
      <c r="E35" s="52">
        <f ca="1">SUMPRODUCT(('סיכום שנתי'!$B35=INDIRECT(INDEX('הוראות שימוש'!$A$33:$A$44,E$5)&amp;"!$b$3:$b$500"))*INDIRECT(INDEX('הוראות שימוש'!$A$33:$A$44,E$5)&amp;"!$c$3:$c$500"))</f>
        <v>0</v>
      </c>
      <c r="F35" s="51">
        <f ca="1">SUMPRODUCT(('סיכום שנתי'!$B35=INDIRECT(INDEX('הוראות שימוש'!$A$33:$A$44,F$5)&amp;"!$b$3:$b$500"))*INDIRECT(INDEX('הוראות שימוש'!$A$33:$A$44,F$5)&amp;"!$c$3:$c$500"))</f>
        <v>0</v>
      </c>
      <c r="G35" s="52">
        <f ca="1">SUMPRODUCT(('סיכום שנתי'!$B35=INDIRECT(INDEX('הוראות שימוש'!$A$33:$A$44,G$5)&amp;"!$b$3:$b$500"))*INDIRECT(INDEX('הוראות שימוש'!$A$33:$A$44,G$5)&amp;"!$c$3:$c$500"))</f>
        <v>0</v>
      </c>
      <c r="H35" s="51">
        <f ca="1">SUMPRODUCT(('סיכום שנתי'!$B35=INDIRECT(INDEX('הוראות שימוש'!$A$33:$A$44,H$5)&amp;"!$b$3:$b$500"))*INDIRECT(INDEX('הוראות שימוש'!$A$33:$A$44,H$5)&amp;"!$c$3:$c$500"))</f>
        <v>0</v>
      </c>
      <c r="I35" s="52">
        <f ca="1">SUMPRODUCT(('סיכום שנתי'!$B35=INDIRECT(INDEX('הוראות שימוש'!$A$33:$A$44,I$5)&amp;"!$b$3:$b$500"))*INDIRECT(INDEX('הוראות שימוש'!$A$33:$A$44,I$5)&amp;"!$c$3:$c$500"))</f>
        <v>0</v>
      </c>
      <c r="J35" s="52">
        <f ca="1">SUMPRODUCT(('סיכום שנתי'!$B35=INDIRECT(INDEX('הוראות שימוש'!$A$33:$A$44,J$5)&amp;"!$b$3:$b$500"))*INDIRECT(INDEX('הוראות שימוש'!$A$33:$A$44,J$5)&amp;"!$c$3:$c$500"))</f>
        <v>0</v>
      </c>
      <c r="K35" s="51">
        <f ca="1">SUMPRODUCT(('סיכום שנתי'!$B35=INDIRECT(INDEX('הוראות שימוש'!$A$33:$A$44,K$5)&amp;"!$b$3:$b$500"))*INDIRECT(INDEX('הוראות שימוש'!$A$33:$A$44,K$5)&amp;"!$c$3:$c$500"))</f>
        <v>0</v>
      </c>
      <c r="L35" s="52">
        <f ca="1">SUMPRODUCT(('סיכום שנתי'!$B35=INDIRECT(INDEX('הוראות שימוש'!$A$33:$A$44,L$5)&amp;"!$b$3:$b$500"))*INDIRECT(INDEX('הוראות שימוש'!$A$33:$A$44,L$5)&amp;"!$c$3:$c$500"))</f>
        <v>0</v>
      </c>
      <c r="M35" s="51">
        <f ca="1">SUMPRODUCT(('סיכום שנתי'!$B35=INDIRECT(INDEX('הוראות שימוש'!$A$33:$A$44,M$5)&amp;"!$b$3:$b$500"))*INDIRECT(INDEX('הוראות שימוש'!$A$33:$A$44,M$5)&amp;"!$c$3:$c$500"))</f>
        <v>0</v>
      </c>
      <c r="N35" s="52">
        <f ca="1">SUMPRODUCT(('סיכום שנתי'!$B35=INDIRECT(INDEX('הוראות שימוש'!$A$33:$A$44,N$5)&amp;"!$b$3:$b$500"))*INDIRECT(INDEX('הוראות שימוש'!$A$33:$A$44,N$5)&amp;"!$c$3:$c$500"))</f>
        <v>0</v>
      </c>
      <c r="O35" s="51">
        <f ca="1">SUMPRODUCT(('סיכום שנתי'!$B35=INDIRECT(INDEX('הוראות שימוש'!$A$33:$A$44,O$5)&amp;"!$b$3:$b$500"))*INDIRECT(INDEX('הוראות שימוש'!$A$33:$A$44,O$5)&amp;"!$c$3:$c$500"))</f>
        <v>0</v>
      </c>
      <c r="P35" s="53">
        <f t="shared" ca="1" si="10"/>
        <v>0</v>
      </c>
      <c r="Q35" s="54">
        <f t="shared" ca="1" si="11"/>
        <v>0</v>
      </c>
      <c r="R35" s="55">
        <f>'מחשבון בניית תקציב'!$J$57</f>
        <v>0</v>
      </c>
    </row>
    <row r="36" spans="1:18" ht="15" customHeight="1" x14ac:dyDescent="0.2">
      <c r="A36" s="269"/>
      <c r="B36" s="251" t="s">
        <v>16</v>
      </c>
      <c r="C36" s="50">
        <v>0</v>
      </c>
      <c r="D36" s="51">
        <f ca="1">SUMPRODUCT(('סיכום שנתי'!$B36=INDIRECT(INDEX('הוראות שימוש'!$A$33:$A$44,D$5)&amp;"!$b$3:$b$500"))*INDIRECT(INDEX('הוראות שימוש'!$A$33:$A$44,D$5)&amp;"!$c$3:$c$500"))</f>
        <v>0</v>
      </c>
      <c r="E36" s="52">
        <f ca="1">SUMPRODUCT(('סיכום שנתי'!$B36=INDIRECT(INDEX('הוראות שימוש'!$A$33:$A$44,E$5)&amp;"!$b$3:$b$500"))*INDIRECT(INDEX('הוראות שימוש'!$A$33:$A$44,E$5)&amp;"!$c$3:$c$500"))</f>
        <v>0</v>
      </c>
      <c r="F36" s="51">
        <f ca="1">SUMPRODUCT(('סיכום שנתי'!$B36=INDIRECT(INDEX('הוראות שימוש'!$A$33:$A$44,F$5)&amp;"!$b$3:$b$500"))*INDIRECT(INDEX('הוראות שימוש'!$A$33:$A$44,F$5)&amp;"!$c$3:$c$500"))</f>
        <v>0</v>
      </c>
      <c r="G36" s="52">
        <f ca="1">SUMPRODUCT(('סיכום שנתי'!$B36=INDIRECT(INDEX('הוראות שימוש'!$A$33:$A$44,G$5)&amp;"!$b$3:$b$500"))*INDIRECT(INDEX('הוראות שימוש'!$A$33:$A$44,G$5)&amp;"!$c$3:$c$500"))</f>
        <v>0</v>
      </c>
      <c r="H36" s="51">
        <f ca="1">SUMPRODUCT(('סיכום שנתי'!$B36=INDIRECT(INDEX('הוראות שימוש'!$A$33:$A$44,H$5)&amp;"!$b$3:$b$500"))*INDIRECT(INDEX('הוראות שימוש'!$A$33:$A$44,H$5)&amp;"!$c$3:$c$500"))</f>
        <v>0</v>
      </c>
      <c r="I36" s="52">
        <f ca="1">SUMPRODUCT(('סיכום שנתי'!$B36=INDIRECT(INDEX('הוראות שימוש'!$A$33:$A$44,I$5)&amp;"!$b$3:$b$500"))*INDIRECT(INDEX('הוראות שימוש'!$A$33:$A$44,I$5)&amp;"!$c$3:$c$500"))</f>
        <v>0</v>
      </c>
      <c r="J36" s="52">
        <f ca="1">SUMPRODUCT(('סיכום שנתי'!$B36=INDIRECT(INDEX('הוראות שימוש'!$A$33:$A$44,J$5)&amp;"!$b$3:$b$500"))*INDIRECT(INDEX('הוראות שימוש'!$A$33:$A$44,J$5)&amp;"!$c$3:$c$500"))</f>
        <v>0</v>
      </c>
      <c r="K36" s="51">
        <f ca="1">SUMPRODUCT(('סיכום שנתי'!$B36=INDIRECT(INDEX('הוראות שימוש'!$A$33:$A$44,K$5)&amp;"!$b$3:$b$500"))*INDIRECT(INDEX('הוראות שימוש'!$A$33:$A$44,K$5)&amp;"!$c$3:$c$500"))</f>
        <v>0</v>
      </c>
      <c r="L36" s="52">
        <f ca="1">SUMPRODUCT(('סיכום שנתי'!$B36=INDIRECT(INDEX('הוראות שימוש'!$A$33:$A$44,L$5)&amp;"!$b$3:$b$500"))*INDIRECT(INDEX('הוראות שימוש'!$A$33:$A$44,L$5)&amp;"!$c$3:$c$500"))</f>
        <v>0</v>
      </c>
      <c r="M36" s="51">
        <f ca="1">SUMPRODUCT(('סיכום שנתי'!$B36=INDIRECT(INDEX('הוראות שימוש'!$A$33:$A$44,M$5)&amp;"!$b$3:$b$500"))*INDIRECT(INDEX('הוראות שימוש'!$A$33:$A$44,M$5)&amp;"!$c$3:$c$500"))</f>
        <v>0</v>
      </c>
      <c r="N36" s="52">
        <f ca="1">SUMPRODUCT(('סיכום שנתי'!$B36=INDIRECT(INDEX('הוראות שימוש'!$A$33:$A$44,N$5)&amp;"!$b$3:$b$500"))*INDIRECT(INDEX('הוראות שימוש'!$A$33:$A$44,N$5)&amp;"!$c$3:$c$500"))</f>
        <v>0</v>
      </c>
      <c r="O36" s="51">
        <f ca="1">SUMPRODUCT(('סיכום שנתי'!$B36=INDIRECT(INDEX('הוראות שימוש'!$A$33:$A$44,O$5)&amp;"!$b$3:$b$500"))*INDIRECT(INDEX('הוראות שימוש'!$A$33:$A$44,O$5)&amp;"!$c$3:$c$500"))</f>
        <v>0</v>
      </c>
      <c r="P36" s="53">
        <f t="shared" ca="1" si="10"/>
        <v>0</v>
      </c>
      <c r="Q36" s="54">
        <f t="shared" ca="1" si="11"/>
        <v>0</v>
      </c>
      <c r="R36" s="55">
        <f>'מחשבון בניית תקציב'!$G$44</f>
        <v>0</v>
      </c>
    </row>
    <row r="37" spans="1:18" ht="15.75" customHeight="1" x14ac:dyDescent="0.2">
      <c r="A37" s="269"/>
      <c r="B37" s="250" t="s">
        <v>56</v>
      </c>
      <c r="C37" s="50">
        <v>0</v>
      </c>
      <c r="D37" s="51">
        <f ca="1">SUMPRODUCT(('סיכום שנתי'!$B37=INDIRECT(INDEX('הוראות שימוש'!$A$33:$A$44,D$5)&amp;"!$b$3:$b$500"))*INDIRECT(INDEX('הוראות שימוש'!$A$33:$A$44,D$5)&amp;"!$c$3:$c$500"))</f>
        <v>0</v>
      </c>
      <c r="E37" s="52">
        <f ca="1">SUMPRODUCT(('סיכום שנתי'!$B37=INDIRECT(INDEX('הוראות שימוש'!$A$33:$A$44,E$5)&amp;"!$b$3:$b$500"))*INDIRECT(INDEX('הוראות שימוש'!$A$33:$A$44,E$5)&amp;"!$c$3:$c$500"))</f>
        <v>0</v>
      </c>
      <c r="F37" s="51">
        <f ca="1">SUMPRODUCT(('סיכום שנתי'!$B37=INDIRECT(INDEX('הוראות שימוש'!$A$33:$A$44,F$5)&amp;"!$b$3:$b$500"))*INDIRECT(INDEX('הוראות שימוש'!$A$33:$A$44,F$5)&amp;"!$c$3:$c$500"))</f>
        <v>0</v>
      </c>
      <c r="G37" s="52">
        <f ca="1">SUMPRODUCT(('סיכום שנתי'!$B37=INDIRECT(INDEX('הוראות שימוש'!$A$33:$A$44,G$5)&amp;"!$b$3:$b$500"))*INDIRECT(INDEX('הוראות שימוש'!$A$33:$A$44,G$5)&amp;"!$c$3:$c$500"))</f>
        <v>0</v>
      </c>
      <c r="H37" s="51">
        <f ca="1">SUMPRODUCT(('סיכום שנתי'!$B37=INDIRECT(INDEX('הוראות שימוש'!$A$33:$A$44,H$5)&amp;"!$b$3:$b$500"))*INDIRECT(INDEX('הוראות שימוש'!$A$33:$A$44,H$5)&amp;"!$c$3:$c$500"))</f>
        <v>0</v>
      </c>
      <c r="I37" s="52">
        <f ca="1">SUMPRODUCT(('סיכום שנתי'!$B37=INDIRECT(INDEX('הוראות שימוש'!$A$33:$A$44,I$5)&amp;"!$b$3:$b$500"))*INDIRECT(INDEX('הוראות שימוש'!$A$33:$A$44,I$5)&amp;"!$c$3:$c$500"))</f>
        <v>0</v>
      </c>
      <c r="J37" s="52">
        <f ca="1">SUMPRODUCT(('סיכום שנתי'!$B37=INDIRECT(INDEX('הוראות שימוש'!$A$33:$A$44,J$5)&amp;"!$b$3:$b$500"))*INDIRECT(INDEX('הוראות שימוש'!$A$33:$A$44,J$5)&amp;"!$c$3:$c$500"))</f>
        <v>0</v>
      </c>
      <c r="K37" s="51">
        <f ca="1">SUMPRODUCT(('סיכום שנתי'!$B37=INDIRECT(INDEX('הוראות שימוש'!$A$33:$A$44,K$5)&amp;"!$b$3:$b$500"))*INDIRECT(INDEX('הוראות שימוש'!$A$33:$A$44,K$5)&amp;"!$c$3:$c$500"))</f>
        <v>0</v>
      </c>
      <c r="L37" s="52">
        <f ca="1">SUMPRODUCT(('סיכום שנתי'!$B37=INDIRECT(INDEX('הוראות שימוש'!$A$33:$A$44,L$5)&amp;"!$b$3:$b$500"))*INDIRECT(INDEX('הוראות שימוש'!$A$33:$A$44,L$5)&amp;"!$c$3:$c$500"))</f>
        <v>0</v>
      </c>
      <c r="M37" s="51">
        <f ca="1">SUMPRODUCT(('סיכום שנתי'!$B37=INDIRECT(INDEX('הוראות שימוש'!$A$33:$A$44,M$5)&amp;"!$b$3:$b$500"))*INDIRECT(INDEX('הוראות שימוש'!$A$33:$A$44,M$5)&amp;"!$c$3:$c$500"))</f>
        <v>0</v>
      </c>
      <c r="N37" s="52">
        <f ca="1">SUMPRODUCT(('סיכום שנתי'!$B37=INDIRECT(INDEX('הוראות שימוש'!$A$33:$A$44,N$5)&amp;"!$b$3:$b$500"))*INDIRECT(INDEX('הוראות שימוש'!$A$33:$A$44,N$5)&amp;"!$c$3:$c$500"))</f>
        <v>0</v>
      </c>
      <c r="O37" s="51">
        <f ca="1">SUMPRODUCT(('סיכום שנתי'!$B37=INDIRECT(INDEX('הוראות שימוש'!$A$33:$A$44,O$5)&amp;"!$b$3:$b$500"))*INDIRECT(INDEX('הוראות שימוש'!$A$33:$A$44,O$5)&amp;"!$c$3:$c$500"))</f>
        <v>0</v>
      </c>
      <c r="P37" s="53">
        <f t="shared" ca="1" si="10"/>
        <v>0</v>
      </c>
      <c r="Q37" s="54">
        <f t="shared" ca="1" si="11"/>
        <v>0</v>
      </c>
      <c r="R37" s="55">
        <v>0</v>
      </c>
    </row>
    <row r="38" spans="1:18" ht="15.2" customHeight="1" x14ac:dyDescent="0.2">
      <c r="A38" s="269"/>
      <c r="B38" s="250" t="s">
        <v>54</v>
      </c>
      <c r="C38" s="50">
        <v>0</v>
      </c>
      <c r="D38" s="51">
        <f ca="1">SUMPRODUCT(('סיכום שנתי'!$B38=INDIRECT(INDEX('הוראות שימוש'!$A$33:$A$44,D$5)&amp;"!$b$3:$b$500"))*INDIRECT(INDEX('הוראות שימוש'!$A$33:$A$44,D$5)&amp;"!$c$3:$c$500"))</f>
        <v>0</v>
      </c>
      <c r="E38" s="52">
        <f ca="1">SUMPRODUCT(('סיכום שנתי'!$B38=INDIRECT(INDEX('הוראות שימוש'!$A$33:$A$44,E$5)&amp;"!$b$3:$b$500"))*INDIRECT(INDEX('הוראות שימוש'!$A$33:$A$44,E$5)&amp;"!$c$3:$c$500"))</f>
        <v>0</v>
      </c>
      <c r="F38" s="51">
        <f ca="1">SUMPRODUCT(('סיכום שנתי'!$B38=INDIRECT(INDEX('הוראות שימוש'!$A$33:$A$44,F$5)&amp;"!$b$3:$b$500"))*INDIRECT(INDEX('הוראות שימוש'!$A$33:$A$44,F$5)&amp;"!$c$3:$c$500"))</f>
        <v>0</v>
      </c>
      <c r="G38" s="52">
        <f ca="1">SUMPRODUCT(('סיכום שנתי'!$B38=INDIRECT(INDEX('הוראות שימוש'!$A$33:$A$44,G$5)&amp;"!$b$3:$b$500"))*INDIRECT(INDEX('הוראות שימוש'!$A$33:$A$44,G$5)&amp;"!$c$3:$c$500"))</f>
        <v>0</v>
      </c>
      <c r="H38" s="51">
        <f ca="1">SUMPRODUCT(('סיכום שנתי'!$B38=INDIRECT(INDEX('הוראות שימוש'!$A$33:$A$44,H$5)&amp;"!$b$3:$b$500"))*INDIRECT(INDEX('הוראות שימוש'!$A$33:$A$44,H$5)&amp;"!$c$3:$c$500"))</f>
        <v>0</v>
      </c>
      <c r="I38" s="52">
        <f ca="1">SUMPRODUCT(('סיכום שנתי'!$B38=INDIRECT(INDEX('הוראות שימוש'!$A$33:$A$44,I$5)&amp;"!$b$3:$b$500"))*INDIRECT(INDEX('הוראות שימוש'!$A$33:$A$44,I$5)&amp;"!$c$3:$c$500"))</f>
        <v>0</v>
      </c>
      <c r="J38" s="52">
        <f ca="1">SUMPRODUCT(('סיכום שנתי'!$B38=INDIRECT(INDEX('הוראות שימוש'!$A$33:$A$44,J$5)&amp;"!$b$3:$b$500"))*INDIRECT(INDEX('הוראות שימוש'!$A$33:$A$44,J$5)&amp;"!$c$3:$c$500"))</f>
        <v>0</v>
      </c>
      <c r="K38" s="51">
        <f ca="1">SUMPRODUCT(('סיכום שנתי'!$B38=INDIRECT(INDEX('הוראות שימוש'!$A$33:$A$44,K$5)&amp;"!$b$3:$b$500"))*INDIRECT(INDEX('הוראות שימוש'!$A$33:$A$44,K$5)&amp;"!$c$3:$c$500"))</f>
        <v>0</v>
      </c>
      <c r="L38" s="52">
        <f ca="1">SUMPRODUCT(('סיכום שנתי'!$B38=INDIRECT(INDEX('הוראות שימוש'!$A$33:$A$44,L$5)&amp;"!$b$3:$b$500"))*INDIRECT(INDEX('הוראות שימוש'!$A$33:$A$44,L$5)&amp;"!$c$3:$c$500"))</f>
        <v>0</v>
      </c>
      <c r="M38" s="51">
        <f ca="1">SUMPRODUCT(('סיכום שנתי'!$B38=INDIRECT(INDEX('הוראות שימוש'!$A$33:$A$44,M$5)&amp;"!$b$3:$b$500"))*INDIRECT(INDEX('הוראות שימוש'!$A$33:$A$44,M$5)&amp;"!$c$3:$c$500"))</f>
        <v>0</v>
      </c>
      <c r="N38" s="52">
        <f ca="1">SUMPRODUCT(('סיכום שנתי'!$B38=INDIRECT(INDEX('הוראות שימוש'!$A$33:$A$44,N$5)&amp;"!$b$3:$b$500"))*INDIRECT(INDEX('הוראות שימוש'!$A$33:$A$44,N$5)&amp;"!$c$3:$c$500"))</f>
        <v>0</v>
      </c>
      <c r="O38" s="51">
        <f ca="1">SUMPRODUCT(('סיכום שנתי'!$B38=INDIRECT(INDEX('הוראות שימוש'!$A$33:$A$44,O$5)&amp;"!$b$3:$b$500"))*INDIRECT(INDEX('הוראות שימוש'!$A$33:$A$44,O$5)&amp;"!$c$3:$c$500"))</f>
        <v>0</v>
      </c>
      <c r="P38" s="53">
        <f t="shared" ca="1" si="10"/>
        <v>0</v>
      </c>
      <c r="Q38" s="54">
        <f t="shared" ca="1" si="11"/>
        <v>0</v>
      </c>
      <c r="R38" s="55">
        <v>0</v>
      </c>
    </row>
    <row r="39" spans="1:18" ht="15" customHeight="1" x14ac:dyDescent="0.2">
      <c r="A39" s="269"/>
      <c r="B39" s="250" t="s">
        <v>107</v>
      </c>
      <c r="C39" s="50">
        <v>0</v>
      </c>
      <c r="D39" s="51">
        <f ca="1">SUMPRODUCT(('סיכום שנתי'!$B39=INDIRECT(INDEX('הוראות שימוש'!$A$33:$A$44,D$5)&amp;"!$b$3:$b$500"))*INDIRECT(INDEX('הוראות שימוש'!$A$33:$A$44,D$5)&amp;"!$c$3:$c$500"))</f>
        <v>0</v>
      </c>
      <c r="E39" s="52">
        <f ca="1">SUMPRODUCT(('סיכום שנתי'!$B39=INDIRECT(INDEX('הוראות שימוש'!$A$33:$A$44,E$5)&amp;"!$b$3:$b$500"))*INDIRECT(INDEX('הוראות שימוש'!$A$33:$A$44,E$5)&amp;"!$c$3:$c$500"))</f>
        <v>0</v>
      </c>
      <c r="F39" s="51">
        <f ca="1">SUMPRODUCT(('סיכום שנתי'!$B39=INDIRECT(INDEX('הוראות שימוש'!$A$33:$A$44,F$5)&amp;"!$b$3:$b$500"))*INDIRECT(INDEX('הוראות שימוש'!$A$33:$A$44,F$5)&amp;"!$c$3:$c$500"))</f>
        <v>0</v>
      </c>
      <c r="G39" s="52">
        <f ca="1">SUMPRODUCT(('סיכום שנתי'!$B39=INDIRECT(INDEX('הוראות שימוש'!$A$33:$A$44,G$5)&amp;"!$b$3:$b$500"))*INDIRECT(INDEX('הוראות שימוש'!$A$33:$A$44,G$5)&amp;"!$c$3:$c$500"))</f>
        <v>0</v>
      </c>
      <c r="H39" s="51">
        <f ca="1">SUMPRODUCT(('סיכום שנתי'!$B39=INDIRECT(INDEX('הוראות שימוש'!$A$33:$A$44,H$5)&amp;"!$b$3:$b$500"))*INDIRECT(INDEX('הוראות שימוש'!$A$33:$A$44,H$5)&amp;"!$c$3:$c$500"))</f>
        <v>0</v>
      </c>
      <c r="I39" s="52">
        <f ca="1">SUMPRODUCT(('סיכום שנתי'!$B39=INDIRECT(INDEX('הוראות שימוש'!$A$33:$A$44,I$5)&amp;"!$b$3:$b$500"))*INDIRECT(INDEX('הוראות שימוש'!$A$33:$A$44,I$5)&amp;"!$c$3:$c$500"))</f>
        <v>0</v>
      </c>
      <c r="J39" s="52">
        <f ca="1">SUMPRODUCT(('סיכום שנתי'!$B39=INDIRECT(INDEX('הוראות שימוש'!$A$33:$A$44,J$5)&amp;"!$b$3:$b$500"))*INDIRECT(INDEX('הוראות שימוש'!$A$33:$A$44,J$5)&amp;"!$c$3:$c$500"))</f>
        <v>0</v>
      </c>
      <c r="K39" s="51">
        <f ca="1">SUMPRODUCT(('סיכום שנתי'!$B39=INDIRECT(INDEX('הוראות שימוש'!$A$33:$A$44,K$5)&amp;"!$b$3:$b$500"))*INDIRECT(INDEX('הוראות שימוש'!$A$33:$A$44,K$5)&amp;"!$c$3:$c$500"))</f>
        <v>0</v>
      </c>
      <c r="L39" s="52">
        <f ca="1">SUMPRODUCT(('סיכום שנתי'!$B39=INDIRECT(INDEX('הוראות שימוש'!$A$33:$A$44,L$5)&amp;"!$b$3:$b$500"))*INDIRECT(INDEX('הוראות שימוש'!$A$33:$A$44,L$5)&amp;"!$c$3:$c$500"))</f>
        <v>0</v>
      </c>
      <c r="M39" s="51">
        <f ca="1">SUMPRODUCT(('סיכום שנתי'!$B39=INDIRECT(INDEX('הוראות שימוש'!$A$33:$A$44,M$5)&amp;"!$b$3:$b$500"))*INDIRECT(INDEX('הוראות שימוש'!$A$33:$A$44,M$5)&amp;"!$c$3:$c$500"))</f>
        <v>0</v>
      </c>
      <c r="N39" s="52">
        <f ca="1">SUMPRODUCT(('סיכום שנתי'!$B39=INDIRECT(INDEX('הוראות שימוש'!$A$33:$A$44,N$5)&amp;"!$b$3:$b$500"))*INDIRECT(INDEX('הוראות שימוש'!$A$33:$A$44,N$5)&amp;"!$c$3:$c$500"))</f>
        <v>0</v>
      </c>
      <c r="O39" s="51">
        <f ca="1">SUMPRODUCT(('סיכום שנתי'!$B39=INDIRECT(INDEX('הוראות שימוש'!$A$33:$A$44,O$5)&amp;"!$b$3:$b$500"))*INDIRECT(INDEX('הוראות שימוש'!$A$33:$A$44,O$5)&amp;"!$c$3:$c$500"))</f>
        <v>0</v>
      </c>
      <c r="P39" s="53">
        <f t="shared" ca="1" si="10"/>
        <v>0</v>
      </c>
      <c r="Q39" s="54">
        <f t="shared" ca="1" si="11"/>
        <v>0</v>
      </c>
      <c r="R39" s="55">
        <v>0</v>
      </c>
    </row>
    <row r="40" spans="1:18" ht="15" customHeight="1" x14ac:dyDescent="0.2">
      <c r="A40" s="269"/>
      <c r="B40" s="250" t="s">
        <v>108</v>
      </c>
      <c r="C40" s="50">
        <v>0</v>
      </c>
      <c r="D40" s="51">
        <f ca="1">SUMPRODUCT(('סיכום שנתי'!$B40=INDIRECT(INDEX('הוראות שימוש'!$A$33:$A$44,D$5)&amp;"!$b$3:$b$500"))*INDIRECT(INDEX('הוראות שימוש'!$A$33:$A$44,D$5)&amp;"!$c$3:$c$500"))</f>
        <v>0</v>
      </c>
      <c r="E40" s="52">
        <f ca="1">SUMPRODUCT(('סיכום שנתי'!$B40=INDIRECT(INDEX('הוראות שימוש'!$A$33:$A$44,E$5)&amp;"!$b$3:$b$500"))*INDIRECT(INDEX('הוראות שימוש'!$A$33:$A$44,E$5)&amp;"!$c$3:$c$500"))</f>
        <v>0</v>
      </c>
      <c r="F40" s="51">
        <f ca="1">SUMPRODUCT(('סיכום שנתי'!$B40=INDIRECT(INDEX('הוראות שימוש'!$A$33:$A$44,F$5)&amp;"!$b$3:$b$500"))*INDIRECT(INDEX('הוראות שימוש'!$A$33:$A$44,F$5)&amp;"!$c$3:$c$500"))</f>
        <v>0</v>
      </c>
      <c r="G40" s="52">
        <f ca="1">SUMPRODUCT(('סיכום שנתי'!$B40=INDIRECT(INDEX('הוראות שימוש'!$A$33:$A$44,G$5)&amp;"!$b$3:$b$500"))*INDIRECT(INDEX('הוראות שימוש'!$A$33:$A$44,G$5)&amp;"!$c$3:$c$500"))</f>
        <v>0</v>
      </c>
      <c r="H40" s="51">
        <f ca="1">SUMPRODUCT(('סיכום שנתי'!$B40=INDIRECT(INDEX('הוראות שימוש'!$A$33:$A$44,H$5)&amp;"!$b$3:$b$500"))*INDIRECT(INDEX('הוראות שימוש'!$A$33:$A$44,H$5)&amp;"!$c$3:$c$500"))</f>
        <v>0</v>
      </c>
      <c r="I40" s="52">
        <f ca="1">SUMPRODUCT(('סיכום שנתי'!$B40=INDIRECT(INDEX('הוראות שימוש'!$A$33:$A$44,I$5)&amp;"!$b$3:$b$500"))*INDIRECT(INDEX('הוראות שימוש'!$A$33:$A$44,I$5)&amp;"!$c$3:$c$500"))</f>
        <v>0</v>
      </c>
      <c r="J40" s="52">
        <f ca="1">SUMPRODUCT(('סיכום שנתי'!$B40=INDIRECT(INDEX('הוראות שימוש'!$A$33:$A$44,J$5)&amp;"!$b$3:$b$500"))*INDIRECT(INDEX('הוראות שימוש'!$A$33:$A$44,J$5)&amp;"!$c$3:$c$500"))</f>
        <v>0</v>
      </c>
      <c r="K40" s="51">
        <f ca="1">SUMPRODUCT(('סיכום שנתי'!$B40=INDIRECT(INDEX('הוראות שימוש'!$A$33:$A$44,K$5)&amp;"!$b$3:$b$500"))*INDIRECT(INDEX('הוראות שימוש'!$A$33:$A$44,K$5)&amp;"!$c$3:$c$500"))</f>
        <v>0</v>
      </c>
      <c r="L40" s="52">
        <f ca="1">SUMPRODUCT(('סיכום שנתי'!$B40=INDIRECT(INDEX('הוראות שימוש'!$A$33:$A$44,L$5)&amp;"!$b$3:$b$500"))*INDIRECT(INDEX('הוראות שימוש'!$A$33:$A$44,L$5)&amp;"!$c$3:$c$500"))</f>
        <v>0</v>
      </c>
      <c r="M40" s="51">
        <f ca="1">SUMPRODUCT(('סיכום שנתי'!$B40=INDIRECT(INDEX('הוראות שימוש'!$A$33:$A$44,M$5)&amp;"!$b$3:$b$500"))*INDIRECT(INDEX('הוראות שימוש'!$A$33:$A$44,M$5)&amp;"!$c$3:$c$500"))</f>
        <v>0</v>
      </c>
      <c r="N40" s="52">
        <f ca="1">SUMPRODUCT(('סיכום שנתי'!$B40=INDIRECT(INDEX('הוראות שימוש'!$A$33:$A$44,N$5)&amp;"!$b$3:$b$500"))*INDIRECT(INDEX('הוראות שימוש'!$A$33:$A$44,N$5)&amp;"!$c$3:$c$500"))</f>
        <v>0</v>
      </c>
      <c r="O40" s="51">
        <f ca="1">SUMPRODUCT(('סיכום שנתי'!$B40=INDIRECT(INDEX('הוראות שימוש'!$A$33:$A$44,O$5)&amp;"!$b$3:$b$500"))*INDIRECT(INDEX('הוראות שימוש'!$A$33:$A$44,O$5)&amp;"!$c$3:$c$500"))</f>
        <v>0</v>
      </c>
      <c r="P40" s="53">
        <f t="shared" ca="1" si="10"/>
        <v>0</v>
      </c>
      <c r="Q40" s="54">
        <f t="shared" ca="1" si="11"/>
        <v>0</v>
      </c>
      <c r="R40" s="55">
        <v>0</v>
      </c>
    </row>
    <row r="41" spans="1:18" ht="15.75" customHeight="1" x14ac:dyDescent="0.2">
      <c r="A41" s="269"/>
      <c r="B41" s="251" t="s">
        <v>109</v>
      </c>
      <c r="C41" s="50">
        <v>0</v>
      </c>
      <c r="D41" s="51">
        <f ca="1">SUMPRODUCT(('סיכום שנתי'!$B41=INDIRECT(INDEX('הוראות שימוש'!$A$33:$A$44,D$5)&amp;"!$b$3:$b$500"))*INDIRECT(INDEX('הוראות שימוש'!$A$33:$A$44,D$5)&amp;"!$c$3:$c$500"))</f>
        <v>0</v>
      </c>
      <c r="E41" s="52">
        <f ca="1">SUMPRODUCT(('סיכום שנתי'!$B41=INDIRECT(INDEX('הוראות שימוש'!$A$33:$A$44,E$5)&amp;"!$b$3:$b$500"))*INDIRECT(INDEX('הוראות שימוש'!$A$33:$A$44,E$5)&amp;"!$c$3:$c$500"))</f>
        <v>0</v>
      </c>
      <c r="F41" s="51">
        <f ca="1">SUMPRODUCT(('סיכום שנתי'!$B41=INDIRECT(INDEX('הוראות שימוש'!$A$33:$A$44,F$5)&amp;"!$b$3:$b$500"))*INDIRECT(INDEX('הוראות שימוש'!$A$33:$A$44,F$5)&amp;"!$c$3:$c$500"))</f>
        <v>0</v>
      </c>
      <c r="G41" s="52">
        <f ca="1">SUMPRODUCT(('סיכום שנתי'!$B41=INDIRECT(INDEX('הוראות שימוש'!$A$33:$A$44,G$5)&amp;"!$b$3:$b$500"))*INDIRECT(INDEX('הוראות שימוש'!$A$33:$A$44,G$5)&amp;"!$c$3:$c$500"))</f>
        <v>0</v>
      </c>
      <c r="H41" s="51">
        <f ca="1">SUMPRODUCT(('סיכום שנתי'!$B41=INDIRECT(INDEX('הוראות שימוש'!$A$33:$A$44,H$5)&amp;"!$b$3:$b$500"))*INDIRECT(INDEX('הוראות שימוש'!$A$33:$A$44,H$5)&amp;"!$c$3:$c$500"))</f>
        <v>0</v>
      </c>
      <c r="I41" s="52">
        <f ca="1">SUMPRODUCT(('סיכום שנתי'!$B41=INDIRECT(INDEX('הוראות שימוש'!$A$33:$A$44,I$5)&amp;"!$b$3:$b$500"))*INDIRECT(INDEX('הוראות שימוש'!$A$33:$A$44,I$5)&amp;"!$c$3:$c$500"))</f>
        <v>0</v>
      </c>
      <c r="J41" s="52">
        <f ca="1">SUMPRODUCT(('סיכום שנתי'!$B41=INDIRECT(INDEX('הוראות שימוש'!$A$33:$A$44,J$5)&amp;"!$b$3:$b$500"))*INDIRECT(INDEX('הוראות שימוש'!$A$33:$A$44,J$5)&amp;"!$c$3:$c$500"))</f>
        <v>0</v>
      </c>
      <c r="K41" s="51">
        <f ca="1">SUMPRODUCT(('סיכום שנתי'!$B41=INDIRECT(INDEX('הוראות שימוש'!$A$33:$A$44,K$5)&amp;"!$b$3:$b$500"))*INDIRECT(INDEX('הוראות שימוש'!$A$33:$A$44,K$5)&amp;"!$c$3:$c$500"))</f>
        <v>0</v>
      </c>
      <c r="L41" s="52">
        <f ca="1">SUMPRODUCT(('סיכום שנתי'!$B41=INDIRECT(INDEX('הוראות שימוש'!$A$33:$A$44,L$5)&amp;"!$b$3:$b$500"))*INDIRECT(INDEX('הוראות שימוש'!$A$33:$A$44,L$5)&amp;"!$c$3:$c$500"))</f>
        <v>0</v>
      </c>
      <c r="M41" s="51">
        <f ca="1">SUMPRODUCT(('סיכום שנתי'!$B41=INDIRECT(INDEX('הוראות שימוש'!$A$33:$A$44,M$5)&amp;"!$b$3:$b$500"))*INDIRECT(INDEX('הוראות שימוש'!$A$33:$A$44,M$5)&amp;"!$c$3:$c$500"))</f>
        <v>0</v>
      </c>
      <c r="N41" s="52">
        <f ca="1">SUMPRODUCT(('סיכום שנתי'!$B41=INDIRECT(INDEX('הוראות שימוש'!$A$33:$A$44,N$5)&amp;"!$b$3:$b$500"))*INDIRECT(INDEX('הוראות שימוש'!$A$33:$A$44,N$5)&amp;"!$c$3:$c$500"))</f>
        <v>0</v>
      </c>
      <c r="O41" s="51">
        <f ca="1">SUMPRODUCT(('סיכום שנתי'!$B41=INDIRECT(INDEX('הוראות שימוש'!$A$33:$A$44,O$5)&amp;"!$b$3:$b$500"))*INDIRECT(INDEX('הוראות שימוש'!$A$33:$A$44,O$5)&amp;"!$c$3:$c$500"))</f>
        <v>0</v>
      </c>
      <c r="P41" s="53">
        <f t="shared" ca="1" si="10"/>
        <v>0</v>
      </c>
      <c r="Q41" s="54">
        <f t="shared" ca="1" si="11"/>
        <v>0</v>
      </c>
      <c r="R41" s="55">
        <f>'מחשבון בניית תקציב'!$C$73</f>
        <v>0</v>
      </c>
    </row>
    <row r="42" spans="1:18" ht="15.2" customHeight="1" x14ac:dyDescent="0.2">
      <c r="A42" s="269"/>
      <c r="B42" s="251" t="s">
        <v>110</v>
      </c>
      <c r="C42" s="50">
        <v>0</v>
      </c>
      <c r="D42" s="51">
        <f ca="1">SUMPRODUCT(('סיכום שנתי'!$B42=INDIRECT(INDEX('הוראות שימוש'!$A$33:$A$44,D$5)&amp;"!$b$3:$b$500"))*INDIRECT(INDEX('הוראות שימוש'!$A$33:$A$44,D$5)&amp;"!$c$3:$c$500"))</f>
        <v>0</v>
      </c>
      <c r="E42" s="52">
        <f ca="1">SUMPRODUCT(('סיכום שנתי'!$B42=INDIRECT(INDEX('הוראות שימוש'!$A$33:$A$44,E$5)&amp;"!$b$3:$b$500"))*INDIRECT(INDEX('הוראות שימוש'!$A$33:$A$44,E$5)&amp;"!$c$3:$c$500"))</f>
        <v>0</v>
      </c>
      <c r="F42" s="51">
        <f ca="1">SUMPRODUCT(('סיכום שנתי'!$B42=INDIRECT(INDEX('הוראות שימוש'!$A$33:$A$44,F$5)&amp;"!$b$3:$b$500"))*INDIRECT(INDEX('הוראות שימוש'!$A$33:$A$44,F$5)&amp;"!$c$3:$c$500"))</f>
        <v>0</v>
      </c>
      <c r="G42" s="52">
        <f ca="1">SUMPRODUCT(('סיכום שנתי'!$B42=INDIRECT(INDEX('הוראות שימוש'!$A$33:$A$44,G$5)&amp;"!$b$3:$b$500"))*INDIRECT(INDEX('הוראות שימוש'!$A$33:$A$44,G$5)&amp;"!$c$3:$c$500"))</f>
        <v>0</v>
      </c>
      <c r="H42" s="51">
        <f ca="1">SUMPRODUCT(('סיכום שנתי'!$B42=INDIRECT(INDEX('הוראות שימוש'!$A$33:$A$44,H$5)&amp;"!$b$3:$b$500"))*INDIRECT(INDEX('הוראות שימוש'!$A$33:$A$44,H$5)&amp;"!$c$3:$c$500"))</f>
        <v>0</v>
      </c>
      <c r="I42" s="52">
        <f ca="1">SUMPRODUCT(('סיכום שנתי'!$B42=INDIRECT(INDEX('הוראות שימוש'!$A$33:$A$44,I$5)&amp;"!$b$3:$b$500"))*INDIRECT(INDEX('הוראות שימוש'!$A$33:$A$44,I$5)&amp;"!$c$3:$c$500"))</f>
        <v>0</v>
      </c>
      <c r="J42" s="52">
        <f ca="1">SUMPRODUCT(('סיכום שנתי'!$B42=INDIRECT(INDEX('הוראות שימוש'!$A$33:$A$44,J$5)&amp;"!$b$3:$b$500"))*INDIRECT(INDEX('הוראות שימוש'!$A$33:$A$44,J$5)&amp;"!$c$3:$c$500"))</f>
        <v>0</v>
      </c>
      <c r="K42" s="51">
        <f ca="1">SUMPRODUCT(('סיכום שנתי'!$B42=INDIRECT(INDEX('הוראות שימוש'!$A$33:$A$44,K$5)&amp;"!$b$3:$b$500"))*INDIRECT(INDEX('הוראות שימוש'!$A$33:$A$44,K$5)&amp;"!$c$3:$c$500"))</f>
        <v>0</v>
      </c>
      <c r="L42" s="52">
        <f ca="1">SUMPRODUCT(('סיכום שנתי'!$B42=INDIRECT(INDEX('הוראות שימוש'!$A$33:$A$44,L$5)&amp;"!$b$3:$b$500"))*INDIRECT(INDEX('הוראות שימוש'!$A$33:$A$44,L$5)&amp;"!$c$3:$c$500"))</f>
        <v>0</v>
      </c>
      <c r="M42" s="51">
        <f ca="1">SUMPRODUCT(('סיכום שנתי'!$B42=INDIRECT(INDEX('הוראות שימוש'!$A$33:$A$44,M$5)&amp;"!$b$3:$b$500"))*INDIRECT(INDEX('הוראות שימוש'!$A$33:$A$44,M$5)&amp;"!$c$3:$c$500"))</f>
        <v>0</v>
      </c>
      <c r="N42" s="52">
        <f ca="1">SUMPRODUCT(('סיכום שנתי'!$B42=INDIRECT(INDEX('הוראות שימוש'!$A$33:$A$44,N$5)&amp;"!$b$3:$b$500"))*INDIRECT(INDEX('הוראות שימוש'!$A$33:$A$44,N$5)&amp;"!$c$3:$c$500"))</f>
        <v>0</v>
      </c>
      <c r="O42" s="51">
        <f ca="1">SUMPRODUCT(('סיכום שנתי'!$B42=INDIRECT(INDEX('הוראות שימוש'!$A$33:$A$44,O$5)&amp;"!$b$3:$b$500"))*INDIRECT(INDEX('הוראות שימוש'!$A$33:$A$44,O$5)&amp;"!$c$3:$c$500"))</f>
        <v>0</v>
      </c>
      <c r="P42" s="53">
        <f t="shared" ca="1" si="10"/>
        <v>0</v>
      </c>
      <c r="Q42" s="54">
        <f t="shared" ca="1" si="11"/>
        <v>0</v>
      </c>
      <c r="R42" s="55">
        <f>'מחשבון בניית תקציב'!$J$70</f>
        <v>0</v>
      </c>
    </row>
    <row r="43" spans="1:18" ht="15.75" customHeight="1" x14ac:dyDescent="0.2">
      <c r="A43" s="269"/>
      <c r="B43" s="251" t="s">
        <v>57</v>
      </c>
      <c r="C43" s="50">
        <v>0</v>
      </c>
      <c r="D43" s="51">
        <f ca="1">SUMPRODUCT(('סיכום שנתי'!$B43=INDIRECT(INDEX('הוראות שימוש'!$A$33:$A$44,D$5)&amp;"!$b$3:$b$500"))*INDIRECT(INDEX('הוראות שימוש'!$A$33:$A$44,D$5)&amp;"!$c$3:$c$500"))</f>
        <v>0</v>
      </c>
      <c r="E43" s="52">
        <f ca="1">SUMPRODUCT(('סיכום שנתי'!$B43=INDIRECT(INDEX('הוראות שימוש'!$A$33:$A$44,E$5)&amp;"!$b$3:$b$500"))*INDIRECT(INDEX('הוראות שימוש'!$A$33:$A$44,E$5)&amp;"!$c$3:$c$500"))</f>
        <v>0</v>
      </c>
      <c r="F43" s="51">
        <f ca="1">SUMPRODUCT(('סיכום שנתי'!$B43=INDIRECT(INDEX('הוראות שימוש'!$A$33:$A$44,F$5)&amp;"!$b$3:$b$500"))*INDIRECT(INDEX('הוראות שימוש'!$A$33:$A$44,F$5)&amp;"!$c$3:$c$500"))</f>
        <v>0</v>
      </c>
      <c r="G43" s="52">
        <f ca="1">SUMPRODUCT(('סיכום שנתי'!$B43=INDIRECT(INDEX('הוראות שימוש'!$A$33:$A$44,G$5)&amp;"!$b$3:$b$500"))*INDIRECT(INDEX('הוראות שימוש'!$A$33:$A$44,G$5)&amp;"!$c$3:$c$500"))</f>
        <v>0</v>
      </c>
      <c r="H43" s="51">
        <f ca="1">SUMPRODUCT(('סיכום שנתי'!$B43=INDIRECT(INDEX('הוראות שימוש'!$A$33:$A$44,H$5)&amp;"!$b$3:$b$500"))*INDIRECT(INDEX('הוראות שימוש'!$A$33:$A$44,H$5)&amp;"!$c$3:$c$500"))</f>
        <v>0</v>
      </c>
      <c r="I43" s="52">
        <f ca="1">SUMPRODUCT(('סיכום שנתי'!$B43=INDIRECT(INDEX('הוראות שימוש'!$A$33:$A$44,I$5)&amp;"!$b$3:$b$500"))*INDIRECT(INDEX('הוראות שימוש'!$A$33:$A$44,I$5)&amp;"!$c$3:$c$500"))</f>
        <v>0</v>
      </c>
      <c r="J43" s="52">
        <f ca="1">SUMPRODUCT(('סיכום שנתי'!$B43=INDIRECT(INDEX('הוראות שימוש'!$A$33:$A$44,J$5)&amp;"!$b$3:$b$500"))*INDIRECT(INDEX('הוראות שימוש'!$A$33:$A$44,J$5)&amp;"!$c$3:$c$500"))</f>
        <v>0</v>
      </c>
      <c r="K43" s="51">
        <f ca="1">SUMPRODUCT(('סיכום שנתי'!$B43=INDIRECT(INDEX('הוראות שימוש'!$A$33:$A$44,K$5)&amp;"!$b$3:$b$500"))*INDIRECT(INDEX('הוראות שימוש'!$A$33:$A$44,K$5)&amp;"!$c$3:$c$500"))</f>
        <v>0</v>
      </c>
      <c r="L43" s="52">
        <f ca="1">SUMPRODUCT(('סיכום שנתי'!$B43=INDIRECT(INDEX('הוראות שימוש'!$A$33:$A$44,L$5)&amp;"!$b$3:$b$500"))*INDIRECT(INDEX('הוראות שימוש'!$A$33:$A$44,L$5)&amp;"!$c$3:$c$500"))</f>
        <v>0</v>
      </c>
      <c r="M43" s="51">
        <f ca="1">SUMPRODUCT(('סיכום שנתי'!$B43=INDIRECT(INDEX('הוראות שימוש'!$A$33:$A$44,M$5)&amp;"!$b$3:$b$500"))*INDIRECT(INDEX('הוראות שימוש'!$A$33:$A$44,M$5)&amp;"!$c$3:$c$500"))</f>
        <v>0</v>
      </c>
      <c r="N43" s="52">
        <f ca="1">SUMPRODUCT(('סיכום שנתי'!$B43=INDIRECT(INDEX('הוראות שימוש'!$A$33:$A$44,N$5)&amp;"!$b$3:$b$500"))*INDIRECT(INDEX('הוראות שימוש'!$A$33:$A$44,N$5)&amp;"!$c$3:$c$500"))</f>
        <v>0</v>
      </c>
      <c r="O43" s="51">
        <f ca="1">SUMPRODUCT(('סיכום שנתי'!$B43=INDIRECT(INDEX('הוראות שימוש'!$A$33:$A$44,O$5)&amp;"!$b$3:$b$500"))*INDIRECT(INDEX('הוראות שימוש'!$A$33:$A$44,O$5)&amp;"!$c$3:$c$500"))</f>
        <v>0</v>
      </c>
      <c r="P43" s="53">
        <f t="shared" ca="1" si="10"/>
        <v>0</v>
      </c>
      <c r="Q43" s="54">
        <f t="shared" ca="1" si="11"/>
        <v>0</v>
      </c>
      <c r="R43" s="55">
        <f>'מחשבון בניית תקציב'!$G$80</f>
        <v>0</v>
      </c>
    </row>
    <row r="44" spans="1:18" ht="15" customHeight="1" x14ac:dyDescent="0.2">
      <c r="A44" s="269"/>
      <c r="B44" s="250" t="s">
        <v>111</v>
      </c>
      <c r="C44" s="50">
        <v>0</v>
      </c>
      <c r="D44" s="51">
        <f ca="1">SUMPRODUCT(('סיכום שנתי'!$B44=INDIRECT(INDEX('הוראות שימוש'!$A$33:$A$44,D$5)&amp;"!$b$3:$b$500"))*INDIRECT(INDEX('הוראות שימוש'!$A$33:$A$44,D$5)&amp;"!$c$3:$c$500"))</f>
        <v>0</v>
      </c>
      <c r="E44" s="52">
        <f ca="1">SUMPRODUCT(('סיכום שנתי'!$B44=INDIRECT(INDEX('הוראות שימוש'!$A$33:$A$44,E$5)&amp;"!$b$3:$b$500"))*INDIRECT(INDEX('הוראות שימוש'!$A$33:$A$44,E$5)&amp;"!$c$3:$c$500"))</f>
        <v>0</v>
      </c>
      <c r="F44" s="51">
        <f ca="1">SUMPRODUCT(('סיכום שנתי'!$B44=INDIRECT(INDEX('הוראות שימוש'!$A$33:$A$44,F$5)&amp;"!$b$3:$b$500"))*INDIRECT(INDEX('הוראות שימוש'!$A$33:$A$44,F$5)&amp;"!$c$3:$c$500"))</f>
        <v>0</v>
      </c>
      <c r="G44" s="52">
        <f ca="1">SUMPRODUCT(('סיכום שנתי'!$B44=INDIRECT(INDEX('הוראות שימוש'!$A$33:$A$44,G$5)&amp;"!$b$3:$b$500"))*INDIRECT(INDEX('הוראות שימוש'!$A$33:$A$44,G$5)&amp;"!$c$3:$c$500"))</f>
        <v>0</v>
      </c>
      <c r="H44" s="51">
        <f ca="1">SUMPRODUCT(('סיכום שנתי'!$B44=INDIRECT(INDEX('הוראות שימוש'!$A$33:$A$44,H$5)&amp;"!$b$3:$b$500"))*INDIRECT(INDEX('הוראות שימוש'!$A$33:$A$44,H$5)&amp;"!$c$3:$c$500"))</f>
        <v>0</v>
      </c>
      <c r="I44" s="52">
        <f ca="1">SUMPRODUCT(('סיכום שנתי'!$B44=INDIRECT(INDEX('הוראות שימוש'!$A$33:$A$44,I$5)&amp;"!$b$3:$b$500"))*INDIRECT(INDEX('הוראות שימוש'!$A$33:$A$44,I$5)&amp;"!$c$3:$c$500"))</f>
        <v>0</v>
      </c>
      <c r="J44" s="52">
        <f ca="1">SUMPRODUCT(('סיכום שנתי'!$B44=INDIRECT(INDEX('הוראות שימוש'!$A$33:$A$44,J$5)&amp;"!$b$3:$b$500"))*INDIRECT(INDEX('הוראות שימוש'!$A$33:$A$44,J$5)&amp;"!$c$3:$c$500"))</f>
        <v>0</v>
      </c>
      <c r="K44" s="51">
        <f ca="1">SUMPRODUCT(('סיכום שנתי'!$B44=INDIRECT(INDEX('הוראות שימוש'!$A$33:$A$44,K$5)&amp;"!$b$3:$b$500"))*INDIRECT(INDEX('הוראות שימוש'!$A$33:$A$44,K$5)&amp;"!$c$3:$c$500"))</f>
        <v>0</v>
      </c>
      <c r="L44" s="52">
        <f ca="1">SUMPRODUCT(('סיכום שנתי'!$B44=INDIRECT(INDEX('הוראות שימוש'!$A$33:$A$44,L$5)&amp;"!$b$3:$b$500"))*INDIRECT(INDEX('הוראות שימוש'!$A$33:$A$44,L$5)&amp;"!$c$3:$c$500"))</f>
        <v>0</v>
      </c>
      <c r="M44" s="51">
        <f ca="1">SUMPRODUCT(('סיכום שנתי'!$B44=INDIRECT(INDEX('הוראות שימוש'!$A$33:$A$44,M$5)&amp;"!$b$3:$b$500"))*INDIRECT(INDEX('הוראות שימוש'!$A$33:$A$44,M$5)&amp;"!$c$3:$c$500"))</f>
        <v>0</v>
      </c>
      <c r="N44" s="52">
        <f ca="1">SUMPRODUCT(('סיכום שנתי'!$B44=INDIRECT(INDEX('הוראות שימוש'!$A$33:$A$44,N$5)&amp;"!$b$3:$b$500"))*INDIRECT(INDEX('הוראות שימוש'!$A$33:$A$44,N$5)&amp;"!$c$3:$c$500"))</f>
        <v>0</v>
      </c>
      <c r="O44" s="51">
        <f ca="1">SUMPRODUCT(('סיכום שנתי'!$B44=INDIRECT(INDEX('הוראות שימוש'!$A$33:$A$44,O$5)&amp;"!$b$3:$b$500"))*INDIRECT(INDEX('הוראות שימוש'!$A$33:$A$44,O$5)&amp;"!$c$3:$c$500"))</f>
        <v>0</v>
      </c>
      <c r="P44" s="53">
        <f t="shared" ca="1" si="10"/>
        <v>0</v>
      </c>
      <c r="Q44" s="54">
        <f t="shared" ca="1" si="11"/>
        <v>0</v>
      </c>
      <c r="R44" s="55">
        <v>0</v>
      </c>
    </row>
    <row r="45" spans="1:18" ht="15" customHeight="1" x14ac:dyDescent="0.2">
      <c r="A45" s="269"/>
      <c r="B45" s="250" t="s">
        <v>112</v>
      </c>
      <c r="C45" s="50">
        <v>0</v>
      </c>
      <c r="D45" s="51">
        <f ca="1">SUMPRODUCT(('סיכום שנתי'!$B45=INDIRECT(INDEX('הוראות שימוש'!$A$33:$A$44,D$5)&amp;"!$b$3:$b$500"))*INDIRECT(INDEX('הוראות שימוש'!$A$33:$A$44,D$5)&amp;"!$c$3:$c$500"))</f>
        <v>0</v>
      </c>
      <c r="E45" s="52">
        <f ca="1">SUMPRODUCT(('סיכום שנתי'!$B45=INDIRECT(INDEX('הוראות שימוש'!$A$33:$A$44,E$5)&amp;"!$b$3:$b$500"))*INDIRECT(INDEX('הוראות שימוש'!$A$33:$A$44,E$5)&amp;"!$c$3:$c$500"))</f>
        <v>0</v>
      </c>
      <c r="F45" s="51">
        <f ca="1">SUMPRODUCT(('סיכום שנתי'!$B45=INDIRECT(INDEX('הוראות שימוש'!$A$33:$A$44,F$5)&amp;"!$b$3:$b$500"))*INDIRECT(INDEX('הוראות שימוש'!$A$33:$A$44,F$5)&amp;"!$c$3:$c$500"))</f>
        <v>0</v>
      </c>
      <c r="G45" s="52">
        <f ca="1">SUMPRODUCT(('סיכום שנתי'!$B45=INDIRECT(INDEX('הוראות שימוש'!$A$33:$A$44,G$5)&amp;"!$b$3:$b$500"))*INDIRECT(INDEX('הוראות שימוש'!$A$33:$A$44,G$5)&amp;"!$c$3:$c$500"))</f>
        <v>0</v>
      </c>
      <c r="H45" s="51">
        <f ca="1">SUMPRODUCT(('סיכום שנתי'!$B45=INDIRECT(INDEX('הוראות שימוש'!$A$33:$A$44,H$5)&amp;"!$b$3:$b$500"))*INDIRECT(INDEX('הוראות שימוש'!$A$33:$A$44,H$5)&amp;"!$c$3:$c$500"))</f>
        <v>0</v>
      </c>
      <c r="I45" s="52">
        <f ca="1">SUMPRODUCT(('סיכום שנתי'!$B45=INDIRECT(INDEX('הוראות שימוש'!$A$33:$A$44,I$5)&amp;"!$b$3:$b$500"))*INDIRECT(INDEX('הוראות שימוש'!$A$33:$A$44,I$5)&amp;"!$c$3:$c$500"))</f>
        <v>0</v>
      </c>
      <c r="J45" s="52">
        <f ca="1">SUMPRODUCT(('סיכום שנתי'!$B45=INDIRECT(INDEX('הוראות שימוש'!$A$33:$A$44,J$5)&amp;"!$b$3:$b$500"))*INDIRECT(INDEX('הוראות שימוש'!$A$33:$A$44,J$5)&amp;"!$c$3:$c$500"))</f>
        <v>0</v>
      </c>
      <c r="K45" s="51">
        <f ca="1">SUMPRODUCT(('סיכום שנתי'!$B45=INDIRECT(INDEX('הוראות שימוש'!$A$33:$A$44,K$5)&amp;"!$b$3:$b$500"))*INDIRECT(INDEX('הוראות שימוש'!$A$33:$A$44,K$5)&amp;"!$c$3:$c$500"))</f>
        <v>0</v>
      </c>
      <c r="L45" s="52">
        <f ca="1">SUMPRODUCT(('סיכום שנתי'!$B45=INDIRECT(INDEX('הוראות שימוש'!$A$33:$A$44,L$5)&amp;"!$b$3:$b$500"))*INDIRECT(INDEX('הוראות שימוש'!$A$33:$A$44,L$5)&amp;"!$c$3:$c$500"))</f>
        <v>0</v>
      </c>
      <c r="M45" s="51">
        <f ca="1">SUMPRODUCT(('סיכום שנתי'!$B45=INDIRECT(INDEX('הוראות שימוש'!$A$33:$A$44,M$5)&amp;"!$b$3:$b$500"))*INDIRECT(INDEX('הוראות שימוש'!$A$33:$A$44,M$5)&amp;"!$c$3:$c$500"))</f>
        <v>0</v>
      </c>
      <c r="N45" s="52">
        <f ca="1">SUMPRODUCT(('סיכום שנתי'!$B45=INDIRECT(INDEX('הוראות שימוש'!$A$33:$A$44,N$5)&amp;"!$b$3:$b$500"))*INDIRECT(INDEX('הוראות שימוש'!$A$33:$A$44,N$5)&amp;"!$c$3:$c$500"))</f>
        <v>0</v>
      </c>
      <c r="O45" s="51">
        <f ca="1">SUMPRODUCT(('סיכום שנתי'!$B45=INDIRECT(INDEX('הוראות שימוש'!$A$33:$A$44,O$5)&amp;"!$b$3:$b$500"))*INDIRECT(INDEX('הוראות שימוש'!$A$33:$A$44,O$5)&amp;"!$c$3:$c$500"))</f>
        <v>0</v>
      </c>
      <c r="P45" s="53">
        <f t="shared" ca="1" si="10"/>
        <v>0</v>
      </c>
      <c r="Q45" s="54">
        <f t="shared" ca="1" si="11"/>
        <v>0</v>
      </c>
      <c r="R45" s="55">
        <v>0</v>
      </c>
    </row>
    <row r="46" spans="1:18" ht="15.75" customHeight="1" thickBot="1" x14ac:dyDescent="0.25">
      <c r="A46" s="270"/>
      <c r="B46" s="62" t="s">
        <v>242</v>
      </c>
      <c r="C46" s="56">
        <v>0</v>
      </c>
      <c r="D46" s="57">
        <f ca="1">SUMPRODUCT(('סיכום שנתי'!$B46=INDIRECT(INDEX('הוראות שימוש'!$A$33:$A$44,D$5)&amp;"!$b$3:$b$500"))*INDIRECT(INDEX('הוראות שימוש'!$A$33:$A$44,D$5)&amp;"!$c$3:$c$500"))</f>
        <v>0</v>
      </c>
      <c r="E46" s="58">
        <f ca="1">SUMPRODUCT(('סיכום שנתי'!$B46=INDIRECT(INDEX('הוראות שימוש'!$A$33:$A$44,E$5)&amp;"!$b$3:$b$500"))*INDIRECT(INDEX('הוראות שימוש'!$A$33:$A$44,E$5)&amp;"!$c$3:$c$500"))</f>
        <v>0</v>
      </c>
      <c r="F46" s="57">
        <f ca="1">SUMPRODUCT(('סיכום שנתי'!$B46=INDIRECT(INDEX('הוראות שימוש'!$A$33:$A$44,F$5)&amp;"!$b$3:$b$500"))*INDIRECT(INDEX('הוראות שימוש'!$A$33:$A$44,F$5)&amp;"!$c$3:$c$500"))</f>
        <v>0</v>
      </c>
      <c r="G46" s="58">
        <f ca="1">SUMPRODUCT(('סיכום שנתי'!$B46=INDIRECT(INDEX('הוראות שימוש'!$A$33:$A$44,G$5)&amp;"!$b$3:$b$500"))*INDIRECT(INDEX('הוראות שימוש'!$A$33:$A$44,G$5)&amp;"!$c$3:$c$500"))</f>
        <v>0</v>
      </c>
      <c r="H46" s="57">
        <f ca="1">SUMPRODUCT(('סיכום שנתי'!$B46=INDIRECT(INDEX('הוראות שימוש'!$A$33:$A$44,H$5)&amp;"!$b$3:$b$500"))*INDIRECT(INDEX('הוראות שימוש'!$A$33:$A$44,H$5)&amp;"!$c$3:$c$500"))</f>
        <v>0</v>
      </c>
      <c r="I46" s="58">
        <f ca="1">SUMPRODUCT(('סיכום שנתי'!$B46=INDIRECT(INDEX('הוראות שימוש'!$A$33:$A$44,I$5)&amp;"!$b$3:$b$500"))*INDIRECT(INDEX('הוראות שימוש'!$A$33:$A$44,I$5)&amp;"!$c$3:$c$500"))</f>
        <v>0</v>
      </c>
      <c r="J46" s="58">
        <f ca="1">SUMPRODUCT(('סיכום שנתי'!$B46=INDIRECT(INDEX('הוראות שימוש'!$A$33:$A$44,J$5)&amp;"!$b$3:$b$500"))*INDIRECT(INDEX('הוראות שימוש'!$A$33:$A$44,J$5)&amp;"!$c$3:$c$500"))</f>
        <v>0</v>
      </c>
      <c r="K46" s="57">
        <f ca="1">SUMPRODUCT(('סיכום שנתי'!$B46=INDIRECT(INDEX('הוראות שימוש'!$A$33:$A$44,K$5)&amp;"!$b$3:$b$500"))*INDIRECT(INDEX('הוראות שימוש'!$A$33:$A$44,K$5)&amp;"!$c$3:$c$500"))</f>
        <v>0</v>
      </c>
      <c r="L46" s="58">
        <f ca="1">SUMPRODUCT(('סיכום שנתי'!$B46=INDIRECT(INDEX('הוראות שימוש'!$A$33:$A$44,L$5)&amp;"!$b$3:$b$500"))*INDIRECT(INDEX('הוראות שימוש'!$A$33:$A$44,L$5)&amp;"!$c$3:$c$500"))</f>
        <v>0</v>
      </c>
      <c r="M46" s="57">
        <f ca="1">SUMPRODUCT(('סיכום שנתי'!$B46=INDIRECT(INDEX('הוראות שימוש'!$A$33:$A$44,M$5)&amp;"!$b$3:$b$500"))*INDIRECT(INDEX('הוראות שימוש'!$A$33:$A$44,M$5)&amp;"!$c$3:$c$500"))</f>
        <v>0</v>
      </c>
      <c r="N46" s="58">
        <f ca="1">SUMPRODUCT(('סיכום שנתי'!$B46=INDIRECT(INDEX('הוראות שימוש'!$A$33:$A$44,N$5)&amp;"!$b$3:$b$500"))*INDIRECT(INDEX('הוראות שימוש'!$A$33:$A$44,N$5)&amp;"!$c$3:$c$500"))</f>
        <v>0</v>
      </c>
      <c r="O46" s="57">
        <f ca="1">SUMPRODUCT(('סיכום שנתי'!$B46=INDIRECT(INDEX('הוראות שימוש'!$A$33:$A$44,O$5)&amp;"!$b$3:$b$500"))*INDIRECT(INDEX('הוראות שימוש'!$A$33:$A$44,O$5)&amp;"!$c$3:$c$500"))</f>
        <v>0</v>
      </c>
      <c r="P46" s="59">
        <f t="shared" ca="1" si="10"/>
        <v>0</v>
      </c>
      <c r="Q46" s="60">
        <f t="shared" ca="1" si="11"/>
        <v>0</v>
      </c>
      <c r="R46" s="61">
        <v>0</v>
      </c>
    </row>
    <row r="47" spans="1:18" ht="15" customHeight="1" x14ac:dyDescent="0.2">
      <c r="A47" s="265" t="s">
        <v>231</v>
      </c>
      <c r="B47" s="251" t="s">
        <v>18</v>
      </c>
      <c r="C47" s="218">
        <v>0</v>
      </c>
      <c r="D47" s="45">
        <f ca="1">SUMPRODUCT(('סיכום שנתי'!$B47=INDIRECT(INDEX('הוראות שימוש'!$A$33:$A$44,D$5)&amp;"!$b$3:$b$500"))*INDIRECT(INDEX('הוראות שימוש'!$A$33:$A$44,D$5)&amp;"!$c$3:$c$500"))</f>
        <v>0</v>
      </c>
      <c r="E47" s="46">
        <f ca="1">SUMPRODUCT(('סיכום שנתי'!$B47=INDIRECT(INDEX('הוראות שימוש'!$A$33:$A$44,E$5)&amp;"!$b$3:$b$500"))*INDIRECT(INDEX('הוראות שימוש'!$A$33:$A$44,E$5)&amp;"!$c$3:$c$500"))</f>
        <v>0</v>
      </c>
      <c r="F47" s="45">
        <f ca="1">SUMPRODUCT(('סיכום שנתי'!$B47=INDIRECT(INDEX('הוראות שימוש'!$A$33:$A$44,F$5)&amp;"!$b$3:$b$500"))*INDIRECT(INDEX('הוראות שימוש'!$A$33:$A$44,F$5)&amp;"!$c$3:$c$500"))</f>
        <v>0</v>
      </c>
      <c r="G47" s="46">
        <f ca="1">SUMPRODUCT(('סיכום שנתי'!$B47=INDIRECT(INDEX('הוראות שימוש'!$A$33:$A$44,G$5)&amp;"!$b$3:$b$500"))*INDIRECT(INDEX('הוראות שימוש'!$A$33:$A$44,G$5)&amp;"!$c$3:$c$500"))</f>
        <v>0</v>
      </c>
      <c r="H47" s="45">
        <f ca="1">SUMPRODUCT(('סיכום שנתי'!$B47=INDIRECT(INDEX('הוראות שימוש'!$A$33:$A$44,H$5)&amp;"!$b$3:$b$500"))*INDIRECT(INDEX('הוראות שימוש'!$A$33:$A$44,H$5)&amp;"!$c$3:$c$500"))</f>
        <v>0</v>
      </c>
      <c r="I47" s="46">
        <f ca="1">SUMPRODUCT(('סיכום שנתי'!$B47=INDIRECT(INDEX('הוראות שימוש'!$A$33:$A$44,I$5)&amp;"!$b$3:$b$500"))*INDIRECT(INDEX('הוראות שימוש'!$A$33:$A$44,I$5)&amp;"!$c$3:$c$500"))</f>
        <v>0</v>
      </c>
      <c r="J47" s="46">
        <f ca="1">SUMPRODUCT(('סיכום שנתי'!$B47=INDIRECT(INDEX('הוראות שימוש'!$A$33:$A$44,J$5)&amp;"!$b$3:$b$500"))*INDIRECT(INDEX('הוראות שימוש'!$A$33:$A$44,J$5)&amp;"!$c$3:$c$500"))</f>
        <v>0</v>
      </c>
      <c r="K47" s="45">
        <f ca="1">SUMPRODUCT(('סיכום שנתי'!$B47=INDIRECT(INDEX('הוראות שימוש'!$A$33:$A$44,K$5)&amp;"!$b$3:$b$500"))*INDIRECT(INDEX('הוראות שימוש'!$A$33:$A$44,K$5)&amp;"!$c$3:$c$500"))</f>
        <v>0</v>
      </c>
      <c r="L47" s="46">
        <f ca="1">SUMPRODUCT(('סיכום שנתי'!$B47=INDIRECT(INDEX('הוראות שימוש'!$A$33:$A$44,L$5)&amp;"!$b$3:$b$500"))*INDIRECT(INDEX('הוראות שימוש'!$A$33:$A$44,L$5)&amp;"!$c$3:$c$500"))</f>
        <v>0</v>
      </c>
      <c r="M47" s="45">
        <f ca="1">SUMPRODUCT(('סיכום שנתי'!$B47=INDIRECT(INDEX('הוראות שימוש'!$A$33:$A$44,M$5)&amp;"!$b$3:$b$500"))*INDIRECT(INDEX('הוראות שימוש'!$A$33:$A$44,M$5)&amp;"!$c$3:$c$500"))</f>
        <v>0</v>
      </c>
      <c r="N47" s="46">
        <f ca="1">SUMPRODUCT(('סיכום שנתי'!$B47=INDIRECT(INDEX('הוראות שימוש'!$A$33:$A$44,N$5)&amp;"!$b$3:$b$500"))*INDIRECT(INDEX('הוראות שימוש'!$A$33:$A$44,N$5)&amp;"!$c$3:$c$500"))</f>
        <v>0</v>
      </c>
      <c r="O47" s="45">
        <f ca="1">SUMPRODUCT(('סיכום שנתי'!$B47=INDIRECT(INDEX('הוראות שימוש'!$A$33:$A$44,O$5)&amp;"!$b$3:$b$500"))*INDIRECT(INDEX('הוראות שימוש'!$A$33:$A$44,O$5)&amp;"!$c$3:$c$500"))</f>
        <v>0</v>
      </c>
      <c r="P47" s="47">
        <f t="shared" ca="1" si="10"/>
        <v>0</v>
      </c>
      <c r="Q47" s="48">
        <f t="shared" ca="1" si="11"/>
        <v>0</v>
      </c>
      <c r="R47" s="49">
        <f>'מחשבון בניית תקציב'!$J$93</f>
        <v>0</v>
      </c>
    </row>
    <row r="48" spans="1:18" ht="15" customHeight="1" x14ac:dyDescent="0.2">
      <c r="A48" s="266"/>
      <c r="B48" s="250" t="s">
        <v>113</v>
      </c>
      <c r="C48" s="50">
        <v>0</v>
      </c>
      <c r="D48" s="51">
        <f ca="1">SUMPRODUCT(('סיכום שנתי'!$B48=INDIRECT(INDEX('הוראות שימוש'!$A$33:$A$44,D$5)&amp;"!$b$3:$b$500"))*INDIRECT(INDEX('הוראות שימוש'!$A$33:$A$44,D$5)&amp;"!$c$3:$c$500"))</f>
        <v>0</v>
      </c>
      <c r="E48" s="52">
        <f ca="1">SUMPRODUCT(('סיכום שנתי'!$B48=INDIRECT(INDEX('הוראות שימוש'!$A$33:$A$44,E$5)&amp;"!$b$3:$b$500"))*INDIRECT(INDEX('הוראות שימוש'!$A$33:$A$44,E$5)&amp;"!$c$3:$c$500"))</f>
        <v>0</v>
      </c>
      <c r="F48" s="51">
        <f ca="1">SUMPRODUCT(('סיכום שנתי'!$B48=INDIRECT(INDEX('הוראות שימוש'!$A$33:$A$44,F$5)&amp;"!$b$3:$b$500"))*INDIRECT(INDEX('הוראות שימוש'!$A$33:$A$44,F$5)&amp;"!$c$3:$c$500"))</f>
        <v>0</v>
      </c>
      <c r="G48" s="52">
        <f ca="1">SUMPRODUCT(('סיכום שנתי'!$B48=INDIRECT(INDEX('הוראות שימוש'!$A$33:$A$44,G$5)&amp;"!$b$3:$b$500"))*INDIRECT(INDEX('הוראות שימוש'!$A$33:$A$44,G$5)&amp;"!$c$3:$c$500"))</f>
        <v>0</v>
      </c>
      <c r="H48" s="51">
        <f ca="1">SUMPRODUCT(('סיכום שנתי'!$B48=INDIRECT(INDEX('הוראות שימוש'!$A$33:$A$44,H$5)&amp;"!$b$3:$b$500"))*INDIRECT(INDEX('הוראות שימוש'!$A$33:$A$44,H$5)&amp;"!$c$3:$c$500"))</f>
        <v>0</v>
      </c>
      <c r="I48" s="52">
        <f ca="1">SUMPRODUCT(('סיכום שנתי'!$B48=INDIRECT(INDEX('הוראות שימוש'!$A$33:$A$44,I$5)&amp;"!$b$3:$b$500"))*INDIRECT(INDEX('הוראות שימוש'!$A$33:$A$44,I$5)&amp;"!$c$3:$c$500"))</f>
        <v>0</v>
      </c>
      <c r="J48" s="52">
        <f ca="1">SUMPRODUCT(('סיכום שנתי'!$B48=INDIRECT(INDEX('הוראות שימוש'!$A$33:$A$44,J$5)&amp;"!$b$3:$b$500"))*INDIRECT(INDEX('הוראות שימוש'!$A$33:$A$44,J$5)&amp;"!$c$3:$c$500"))</f>
        <v>0</v>
      </c>
      <c r="K48" s="51">
        <f ca="1">SUMPRODUCT(('סיכום שנתי'!$B48=INDIRECT(INDEX('הוראות שימוש'!$A$33:$A$44,K$5)&amp;"!$b$3:$b$500"))*INDIRECT(INDEX('הוראות שימוש'!$A$33:$A$44,K$5)&amp;"!$c$3:$c$500"))</f>
        <v>0</v>
      </c>
      <c r="L48" s="52">
        <f ca="1">SUMPRODUCT(('סיכום שנתי'!$B48=INDIRECT(INDEX('הוראות שימוש'!$A$33:$A$44,L$5)&amp;"!$b$3:$b$500"))*INDIRECT(INDEX('הוראות שימוש'!$A$33:$A$44,L$5)&amp;"!$c$3:$c$500"))</f>
        <v>0</v>
      </c>
      <c r="M48" s="51">
        <f ca="1">SUMPRODUCT(('סיכום שנתי'!$B48=INDIRECT(INDEX('הוראות שימוש'!$A$33:$A$44,M$5)&amp;"!$b$3:$b$500"))*INDIRECT(INDEX('הוראות שימוש'!$A$33:$A$44,M$5)&amp;"!$c$3:$c$500"))</f>
        <v>0</v>
      </c>
      <c r="N48" s="52">
        <f ca="1">SUMPRODUCT(('סיכום שנתי'!$B48=INDIRECT(INDEX('הוראות שימוש'!$A$33:$A$44,N$5)&amp;"!$b$3:$b$500"))*INDIRECT(INDEX('הוראות שימוש'!$A$33:$A$44,N$5)&amp;"!$c$3:$c$500"))</f>
        <v>0</v>
      </c>
      <c r="O48" s="51">
        <f ca="1">SUMPRODUCT(('סיכום שנתי'!$B48=INDIRECT(INDEX('הוראות שימוש'!$A$33:$A$44,O$5)&amp;"!$b$3:$b$500"))*INDIRECT(INDEX('הוראות שימוש'!$A$33:$A$44,O$5)&amp;"!$c$3:$c$500"))</f>
        <v>0</v>
      </c>
      <c r="P48" s="53">
        <f t="shared" ca="1" si="10"/>
        <v>0</v>
      </c>
      <c r="Q48" s="54">
        <f t="shared" ca="1" si="11"/>
        <v>0</v>
      </c>
      <c r="R48" s="55">
        <v>0</v>
      </c>
    </row>
    <row r="49" spans="1:18" ht="15.75" customHeight="1" x14ac:dyDescent="0.2">
      <c r="A49" s="266"/>
      <c r="B49" s="251" t="s">
        <v>114</v>
      </c>
      <c r="C49" s="50">
        <v>0</v>
      </c>
      <c r="D49" s="51">
        <f ca="1">SUMPRODUCT(('סיכום שנתי'!$B49=INDIRECT(INDEX('הוראות שימוש'!$A$33:$A$44,D$5)&amp;"!$b$3:$b$500"))*INDIRECT(INDEX('הוראות שימוש'!$A$33:$A$44,D$5)&amp;"!$c$3:$c$500"))</f>
        <v>0</v>
      </c>
      <c r="E49" s="52">
        <f ca="1">SUMPRODUCT(('סיכום שנתי'!$B49=INDIRECT(INDEX('הוראות שימוש'!$A$33:$A$44,E$5)&amp;"!$b$3:$b$500"))*INDIRECT(INDEX('הוראות שימוש'!$A$33:$A$44,E$5)&amp;"!$c$3:$c$500"))</f>
        <v>0</v>
      </c>
      <c r="F49" s="51">
        <f ca="1">SUMPRODUCT(('סיכום שנתי'!$B49=INDIRECT(INDEX('הוראות שימוש'!$A$33:$A$44,F$5)&amp;"!$b$3:$b$500"))*INDIRECT(INDEX('הוראות שימוש'!$A$33:$A$44,F$5)&amp;"!$c$3:$c$500"))</f>
        <v>0</v>
      </c>
      <c r="G49" s="52">
        <f ca="1">SUMPRODUCT(('סיכום שנתי'!$B49=INDIRECT(INDEX('הוראות שימוש'!$A$33:$A$44,G$5)&amp;"!$b$3:$b$500"))*INDIRECT(INDEX('הוראות שימוש'!$A$33:$A$44,G$5)&amp;"!$c$3:$c$500"))</f>
        <v>0</v>
      </c>
      <c r="H49" s="51">
        <f ca="1">SUMPRODUCT(('סיכום שנתי'!$B49=INDIRECT(INDEX('הוראות שימוש'!$A$33:$A$44,H$5)&amp;"!$b$3:$b$500"))*INDIRECT(INDEX('הוראות שימוש'!$A$33:$A$44,H$5)&amp;"!$c$3:$c$500"))</f>
        <v>0</v>
      </c>
      <c r="I49" s="52">
        <f ca="1">SUMPRODUCT(('סיכום שנתי'!$B49=INDIRECT(INDEX('הוראות שימוש'!$A$33:$A$44,I$5)&amp;"!$b$3:$b$500"))*INDIRECT(INDEX('הוראות שימוש'!$A$33:$A$44,I$5)&amp;"!$c$3:$c$500"))</f>
        <v>0</v>
      </c>
      <c r="J49" s="52">
        <f ca="1">SUMPRODUCT(('סיכום שנתי'!$B49=INDIRECT(INDEX('הוראות שימוש'!$A$33:$A$44,J$5)&amp;"!$b$3:$b$500"))*INDIRECT(INDEX('הוראות שימוש'!$A$33:$A$44,J$5)&amp;"!$c$3:$c$500"))</f>
        <v>0</v>
      </c>
      <c r="K49" s="51">
        <f ca="1">SUMPRODUCT(('סיכום שנתי'!$B49=INDIRECT(INDEX('הוראות שימוש'!$A$33:$A$44,K$5)&amp;"!$b$3:$b$500"))*INDIRECT(INDEX('הוראות שימוש'!$A$33:$A$44,K$5)&amp;"!$c$3:$c$500"))</f>
        <v>0</v>
      </c>
      <c r="L49" s="52">
        <f ca="1">SUMPRODUCT(('סיכום שנתי'!$B49=INDIRECT(INDEX('הוראות שימוש'!$A$33:$A$44,L$5)&amp;"!$b$3:$b$500"))*INDIRECT(INDEX('הוראות שימוש'!$A$33:$A$44,L$5)&amp;"!$c$3:$c$500"))</f>
        <v>0</v>
      </c>
      <c r="M49" s="51">
        <f ca="1">SUMPRODUCT(('סיכום שנתי'!$B49=INDIRECT(INDEX('הוראות שימוש'!$A$33:$A$44,M$5)&amp;"!$b$3:$b$500"))*INDIRECT(INDEX('הוראות שימוש'!$A$33:$A$44,M$5)&amp;"!$c$3:$c$500"))</f>
        <v>0</v>
      </c>
      <c r="N49" s="52">
        <f ca="1">SUMPRODUCT(('סיכום שנתי'!$B49=INDIRECT(INDEX('הוראות שימוש'!$A$33:$A$44,N$5)&amp;"!$b$3:$b$500"))*INDIRECT(INDEX('הוראות שימוש'!$A$33:$A$44,N$5)&amp;"!$c$3:$c$500"))</f>
        <v>0</v>
      </c>
      <c r="O49" s="51">
        <f ca="1">SUMPRODUCT(('סיכום שנתי'!$B49=INDIRECT(INDEX('הוראות שימוש'!$A$33:$A$44,O$5)&amp;"!$b$3:$b$500"))*INDIRECT(INDEX('הוראות שימוש'!$A$33:$A$44,O$5)&amp;"!$c$3:$c$500"))</f>
        <v>0</v>
      </c>
      <c r="P49" s="53">
        <f t="shared" ca="1" si="10"/>
        <v>0</v>
      </c>
      <c r="Q49" s="54">
        <f t="shared" ca="1" si="11"/>
        <v>0</v>
      </c>
      <c r="R49" s="55">
        <f>'מחשבון בניית תקציב'!$C$89</f>
        <v>0</v>
      </c>
    </row>
    <row r="50" spans="1:18" ht="15.2" customHeight="1" x14ac:dyDescent="0.2">
      <c r="A50" s="266"/>
      <c r="B50" s="250" t="s">
        <v>115</v>
      </c>
      <c r="C50" s="50">
        <v>0</v>
      </c>
      <c r="D50" s="51">
        <f ca="1">SUMPRODUCT(('סיכום שנתי'!$B50=INDIRECT(INDEX('הוראות שימוש'!$A$33:$A$44,D$5)&amp;"!$b$3:$b$500"))*INDIRECT(INDEX('הוראות שימוש'!$A$33:$A$44,D$5)&amp;"!$c$3:$c$500"))</f>
        <v>0</v>
      </c>
      <c r="E50" s="52">
        <f ca="1">SUMPRODUCT(('סיכום שנתי'!$B50=INDIRECT(INDEX('הוראות שימוש'!$A$33:$A$44,E$5)&amp;"!$b$3:$b$500"))*INDIRECT(INDEX('הוראות שימוש'!$A$33:$A$44,E$5)&amp;"!$c$3:$c$500"))</f>
        <v>0</v>
      </c>
      <c r="F50" s="51">
        <f ca="1">SUMPRODUCT(('סיכום שנתי'!$B50=INDIRECT(INDEX('הוראות שימוש'!$A$33:$A$44,F$5)&amp;"!$b$3:$b$500"))*INDIRECT(INDEX('הוראות שימוש'!$A$33:$A$44,F$5)&amp;"!$c$3:$c$500"))</f>
        <v>0</v>
      </c>
      <c r="G50" s="52">
        <f ca="1">SUMPRODUCT(('סיכום שנתי'!$B50=INDIRECT(INDEX('הוראות שימוש'!$A$33:$A$44,G$5)&amp;"!$b$3:$b$500"))*INDIRECT(INDEX('הוראות שימוש'!$A$33:$A$44,G$5)&amp;"!$c$3:$c$500"))</f>
        <v>0</v>
      </c>
      <c r="H50" s="51">
        <f ca="1">SUMPRODUCT(('סיכום שנתי'!$B50=INDIRECT(INDEX('הוראות שימוש'!$A$33:$A$44,H$5)&amp;"!$b$3:$b$500"))*INDIRECT(INDEX('הוראות שימוש'!$A$33:$A$44,H$5)&amp;"!$c$3:$c$500"))</f>
        <v>0</v>
      </c>
      <c r="I50" s="52">
        <f ca="1">SUMPRODUCT(('סיכום שנתי'!$B50=INDIRECT(INDEX('הוראות שימוש'!$A$33:$A$44,I$5)&amp;"!$b$3:$b$500"))*INDIRECT(INDEX('הוראות שימוש'!$A$33:$A$44,I$5)&amp;"!$c$3:$c$500"))</f>
        <v>0</v>
      </c>
      <c r="J50" s="52">
        <f ca="1">SUMPRODUCT(('סיכום שנתי'!$B50=INDIRECT(INDEX('הוראות שימוש'!$A$33:$A$44,J$5)&amp;"!$b$3:$b$500"))*INDIRECT(INDEX('הוראות שימוש'!$A$33:$A$44,J$5)&amp;"!$c$3:$c$500"))</f>
        <v>0</v>
      </c>
      <c r="K50" s="51">
        <f ca="1">SUMPRODUCT(('סיכום שנתי'!$B50=INDIRECT(INDEX('הוראות שימוש'!$A$33:$A$44,K$5)&amp;"!$b$3:$b$500"))*INDIRECT(INDEX('הוראות שימוש'!$A$33:$A$44,K$5)&amp;"!$c$3:$c$500"))</f>
        <v>0</v>
      </c>
      <c r="L50" s="52">
        <f ca="1">SUMPRODUCT(('סיכום שנתי'!$B50=INDIRECT(INDEX('הוראות שימוש'!$A$33:$A$44,L$5)&amp;"!$b$3:$b$500"))*INDIRECT(INDEX('הוראות שימוש'!$A$33:$A$44,L$5)&amp;"!$c$3:$c$500"))</f>
        <v>0</v>
      </c>
      <c r="M50" s="51">
        <f ca="1">SUMPRODUCT(('סיכום שנתי'!$B50=INDIRECT(INDEX('הוראות שימוש'!$A$33:$A$44,M$5)&amp;"!$b$3:$b$500"))*INDIRECT(INDEX('הוראות שימוש'!$A$33:$A$44,M$5)&amp;"!$c$3:$c$500"))</f>
        <v>0</v>
      </c>
      <c r="N50" s="52">
        <f ca="1">SUMPRODUCT(('סיכום שנתי'!$B50=INDIRECT(INDEX('הוראות שימוש'!$A$33:$A$44,N$5)&amp;"!$b$3:$b$500"))*INDIRECT(INDEX('הוראות שימוש'!$A$33:$A$44,N$5)&amp;"!$c$3:$c$500"))</f>
        <v>0</v>
      </c>
      <c r="O50" s="51">
        <f ca="1">SUMPRODUCT(('סיכום שנתי'!$B50=INDIRECT(INDEX('הוראות שימוש'!$A$33:$A$44,O$5)&amp;"!$b$3:$b$500"))*INDIRECT(INDEX('הוראות שימוש'!$A$33:$A$44,O$5)&amp;"!$c$3:$c$500"))</f>
        <v>0</v>
      </c>
      <c r="P50" s="53">
        <f t="shared" ca="1" si="10"/>
        <v>0</v>
      </c>
      <c r="Q50" s="54">
        <f t="shared" ca="1" si="11"/>
        <v>0</v>
      </c>
      <c r="R50" s="55">
        <v>0</v>
      </c>
    </row>
    <row r="51" spans="1:18" ht="15" customHeight="1" x14ac:dyDescent="0.2">
      <c r="A51" s="266"/>
      <c r="B51" s="250" t="s">
        <v>241</v>
      </c>
      <c r="C51" s="50">
        <v>0</v>
      </c>
      <c r="D51" s="51">
        <f ca="1">SUMPRODUCT(('סיכום שנתי'!$B51=INDIRECT(INDEX('הוראות שימוש'!$A$33:$A$44,D$5)&amp;"!$b$3:$b$500"))*INDIRECT(INDEX('הוראות שימוש'!$A$33:$A$44,D$5)&amp;"!$c$3:$c$500"))</f>
        <v>0</v>
      </c>
      <c r="E51" s="52">
        <f ca="1">SUMPRODUCT(('סיכום שנתי'!$B51=INDIRECT(INDEX('הוראות שימוש'!$A$33:$A$44,E$5)&amp;"!$b$3:$b$500"))*INDIRECT(INDEX('הוראות שימוש'!$A$33:$A$44,E$5)&amp;"!$c$3:$c$500"))</f>
        <v>0</v>
      </c>
      <c r="F51" s="51">
        <f ca="1">SUMPRODUCT(('סיכום שנתי'!$B51=INDIRECT(INDEX('הוראות שימוש'!$A$33:$A$44,F$5)&amp;"!$b$3:$b$500"))*INDIRECT(INDEX('הוראות שימוש'!$A$33:$A$44,F$5)&amp;"!$c$3:$c$500"))</f>
        <v>0</v>
      </c>
      <c r="G51" s="52">
        <f ca="1">SUMPRODUCT(('סיכום שנתי'!$B51=INDIRECT(INDEX('הוראות שימוש'!$A$33:$A$44,G$5)&amp;"!$b$3:$b$500"))*INDIRECT(INDEX('הוראות שימוש'!$A$33:$A$44,G$5)&amp;"!$c$3:$c$500"))</f>
        <v>0</v>
      </c>
      <c r="H51" s="51">
        <f ca="1">SUMPRODUCT(('סיכום שנתי'!$B51=INDIRECT(INDEX('הוראות שימוש'!$A$33:$A$44,H$5)&amp;"!$b$3:$b$500"))*INDIRECT(INDEX('הוראות שימוש'!$A$33:$A$44,H$5)&amp;"!$c$3:$c$500"))</f>
        <v>0</v>
      </c>
      <c r="I51" s="52">
        <f ca="1">SUMPRODUCT(('סיכום שנתי'!$B51=INDIRECT(INDEX('הוראות שימוש'!$A$33:$A$44,I$5)&amp;"!$b$3:$b$500"))*INDIRECT(INDEX('הוראות שימוש'!$A$33:$A$44,I$5)&amp;"!$c$3:$c$500"))</f>
        <v>0</v>
      </c>
      <c r="J51" s="52">
        <f ca="1">SUMPRODUCT(('סיכום שנתי'!$B51=INDIRECT(INDEX('הוראות שימוש'!$A$33:$A$44,J$5)&amp;"!$b$3:$b$500"))*INDIRECT(INDEX('הוראות שימוש'!$A$33:$A$44,J$5)&amp;"!$c$3:$c$500"))</f>
        <v>0</v>
      </c>
      <c r="K51" s="51">
        <f ca="1">SUMPRODUCT(('סיכום שנתי'!$B51=INDIRECT(INDEX('הוראות שימוש'!$A$33:$A$44,K$5)&amp;"!$b$3:$b$500"))*INDIRECT(INDEX('הוראות שימוש'!$A$33:$A$44,K$5)&amp;"!$c$3:$c$500"))</f>
        <v>0</v>
      </c>
      <c r="L51" s="52">
        <f ca="1">SUMPRODUCT(('סיכום שנתי'!$B51=INDIRECT(INDEX('הוראות שימוש'!$A$33:$A$44,L$5)&amp;"!$b$3:$b$500"))*INDIRECT(INDEX('הוראות שימוש'!$A$33:$A$44,L$5)&amp;"!$c$3:$c$500"))</f>
        <v>0</v>
      </c>
      <c r="M51" s="51">
        <f ca="1">SUMPRODUCT(('סיכום שנתי'!$B51=INDIRECT(INDEX('הוראות שימוש'!$A$33:$A$44,M$5)&amp;"!$b$3:$b$500"))*INDIRECT(INDEX('הוראות שימוש'!$A$33:$A$44,M$5)&amp;"!$c$3:$c$500"))</f>
        <v>0</v>
      </c>
      <c r="N51" s="52">
        <f ca="1">SUMPRODUCT(('סיכום שנתי'!$B51=INDIRECT(INDEX('הוראות שימוש'!$A$33:$A$44,N$5)&amp;"!$b$3:$b$500"))*INDIRECT(INDEX('הוראות שימוש'!$A$33:$A$44,N$5)&amp;"!$c$3:$c$500"))</f>
        <v>0</v>
      </c>
      <c r="O51" s="51">
        <f ca="1">SUMPRODUCT(('סיכום שנתי'!$B51=INDIRECT(INDEX('הוראות שימוש'!$A$33:$A$44,O$5)&amp;"!$b$3:$b$500"))*INDIRECT(INDEX('הוראות שימוש'!$A$33:$A$44,O$5)&amp;"!$c$3:$c$500"))</f>
        <v>0</v>
      </c>
      <c r="P51" s="53">
        <f t="shared" ca="1" si="10"/>
        <v>0</v>
      </c>
      <c r="Q51" s="54">
        <f t="shared" ca="1" si="11"/>
        <v>0</v>
      </c>
      <c r="R51" s="55">
        <v>0</v>
      </c>
    </row>
    <row r="52" spans="1:18" ht="15" customHeight="1" x14ac:dyDescent="0.2">
      <c r="A52" s="266"/>
      <c r="B52" s="250" t="s">
        <v>116</v>
      </c>
      <c r="C52" s="50">
        <v>0</v>
      </c>
      <c r="D52" s="51">
        <f ca="1">SUMPRODUCT(('סיכום שנתי'!$B52=INDIRECT(INDEX('הוראות שימוש'!$A$33:$A$44,D$5)&amp;"!$b$3:$b$500"))*INDIRECT(INDEX('הוראות שימוש'!$A$33:$A$44,D$5)&amp;"!$c$3:$c$500"))</f>
        <v>0</v>
      </c>
      <c r="E52" s="52">
        <f ca="1">SUMPRODUCT(('סיכום שנתי'!$B52=INDIRECT(INDEX('הוראות שימוש'!$A$33:$A$44,E$5)&amp;"!$b$3:$b$500"))*INDIRECT(INDEX('הוראות שימוש'!$A$33:$A$44,E$5)&amp;"!$c$3:$c$500"))</f>
        <v>0</v>
      </c>
      <c r="F52" s="51">
        <f ca="1">SUMPRODUCT(('סיכום שנתי'!$B52=INDIRECT(INDEX('הוראות שימוש'!$A$33:$A$44,F$5)&amp;"!$b$3:$b$500"))*INDIRECT(INDEX('הוראות שימוש'!$A$33:$A$44,F$5)&amp;"!$c$3:$c$500"))</f>
        <v>0</v>
      </c>
      <c r="G52" s="52">
        <f ca="1">SUMPRODUCT(('סיכום שנתי'!$B52=INDIRECT(INDEX('הוראות שימוש'!$A$33:$A$44,G$5)&amp;"!$b$3:$b$500"))*INDIRECT(INDEX('הוראות שימוש'!$A$33:$A$44,G$5)&amp;"!$c$3:$c$500"))</f>
        <v>0</v>
      </c>
      <c r="H52" s="51">
        <f ca="1">SUMPRODUCT(('סיכום שנתי'!$B52=INDIRECT(INDEX('הוראות שימוש'!$A$33:$A$44,H$5)&amp;"!$b$3:$b$500"))*INDIRECT(INDEX('הוראות שימוש'!$A$33:$A$44,H$5)&amp;"!$c$3:$c$500"))</f>
        <v>0</v>
      </c>
      <c r="I52" s="52">
        <f ca="1">SUMPRODUCT(('סיכום שנתי'!$B52=INDIRECT(INDEX('הוראות שימוש'!$A$33:$A$44,I$5)&amp;"!$b$3:$b$500"))*INDIRECT(INDEX('הוראות שימוש'!$A$33:$A$44,I$5)&amp;"!$c$3:$c$500"))</f>
        <v>0</v>
      </c>
      <c r="J52" s="52">
        <f ca="1">SUMPRODUCT(('סיכום שנתי'!$B52=INDIRECT(INDEX('הוראות שימוש'!$A$33:$A$44,J$5)&amp;"!$b$3:$b$500"))*INDIRECT(INDEX('הוראות שימוש'!$A$33:$A$44,J$5)&amp;"!$c$3:$c$500"))</f>
        <v>0</v>
      </c>
      <c r="K52" s="51">
        <f ca="1">SUMPRODUCT(('סיכום שנתי'!$B52=INDIRECT(INDEX('הוראות שימוש'!$A$33:$A$44,K$5)&amp;"!$b$3:$b$500"))*INDIRECT(INDEX('הוראות שימוש'!$A$33:$A$44,K$5)&amp;"!$c$3:$c$500"))</f>
        <v>0</v>
      </c>
      <c r="L52" s="52">
        <f ca="1">SUMPRODUCT(('סיכום שנתי'!$B52=INDIRECT(INDEX('הוראות שימוש'!$A$33:$A$44,L$5)&amp;"!$b$3:$b$500"))*INDIRECT(INDEX('הוראות שימוש'!$A$33:$A$44,L$5)&amp;"!$c$3:$c$500"))</f>
        <v>0</v>
      </c>
      <c r="M52" s="51">
        <f ca="1">SUMPRODUCT(('סיכום שנתי'!$B52=INDIRECT(INDEX('הוראות שימוש'!$A$33:$A$44,M$5)&amp;"!$b$3:$b$500"))*INDIRECT(INDEX('הוראות שימוש'!$A$33:$A$44,M$5)&amp;"!$c$3:$c$500"))</f>
        <v>0</v>
      </c>
      <c r="N52" s="52">
        <f ca="1">SUMPRODUCT(('סיכום שנתי'!$B52=INDIRECT(INDEX('הוראות שימוש'!$A$33:$A$44,N$5)&amp;"!$b$3:$b$500"))*INDIRECT(INDEX('הוראות שימוש'!$A$33:$A$44,N$5)&amp;"!$c$3:$c$500"))</f>
        <v>0</v>
      </c>
      <c r="O52" s="51">
        <f ca="1">SUMPRODUCT(('סיכום שנתי'!$B52=INDIRECT(INDEX('הוראות שימוש'!$A$33:$A$44,O$5)&amp;"!$b$3:$b$500"))*INDIRECT(INDEX('הוראות שימוש'!$A$33:$A$44,O$5)&amp;"!$c$3:$c$500"))</f>
        <v>0</v>
      </c>
      <c r="P52" s="53">
        <f t="shared" ca="1" si="10"/>
        <v>0</v>
      </c>
      <c r="Q52" s="54">
        <f t="shared" ca="1" si="11"/>
        <v>0</v>
      </c>
      <c r="R52" s="55">
        <v>0</v>
      </c>
    </row>
    <row r="53" spans="1:18" ht="15" customHeight="1" x14ac:dyDescent="0.2">
      <c r="A53" s="266"/>
      <c r="B53" s="250" t="s">
        <v>117</v>
      </c>
      <c r="C53" s="50">
        <v>0</v>
      </c>
      <c r="D53" s="51">
        <f ca="1">SUMPRODUCT(('סיכום שנתי'!$B53=INDIRECT(INDEX('הוראות שימוש'!$A$33:$A$44,D$5)&amp;"!$b$3:$b$500"))*INDIRECT(INDEX('הוראות שימוש'!$A$33:$A$44,D$5)&amp;"!$c$3:$c$500"))</f>
        <v>0</v>
      </c>
      <c r="E53" s="52">
        <f ca="1">SUMPRODUCT(('סיכום שנתי'!$B53=INDIRECT(INDEX('הוראות שימוש'!$A$33:$A$44,E$5)&amp;"!$b$3:$b$500"))*INDIRECT(INDEX('הוראות שימוש'!$A$33:$A$44,E$5)&amp;"!$c$3:$c$500"))</f>
        <v>0</v>
      </c>
      <c r="F53" s="51">
        <f ca="1">SUMPRODUCT(('סיכום שנתי'!$B53=INDIRECT(INDEX('הוראות שימוש'!$A$33:$A$44,F$5)&amp;"!$b$3:$b$500"))*INDIRECT(INDEX('הוראות שימוש'!$A$33:$A$44,F$5)&amp;"!$c$3:$c$500"))</f>
        <v>0</v>
      </c>
      <c r="G53" s="52">
        <f ca="1">SUMPRODUCT(('סיכום שנתי'!$B53=INDIRECT(INDEX('הוראות שימוש'!$A$33:$A$44,G$5)&amp;"!$b$3:$b$500"))*INDIRECT(INDEX('הוראות שימוש'!$A$33:$A$44,G$5)&amp;"!$c$3:$c$500"))</f>
        <v>0</v>
      </c>
      <c r="H53" s="51">
        <f ca="1">SUMPRODUCT(('סיכום שנתי'!$B53=INDIRECT(INDEX('הוראות שימוש'!$A$33:$A$44,H$5)&amp;"!$b$3:$b$500"))*INDIRECT(INDEX('הוראות שימוש'!$A$33:$A$44,H$5)&amp;"!$c$3:$c$500"))</f>
        <v>0</v>
      </c>
      <c r="I53" s="52">
        <f ca="1">SUMPRODUCT(('סיכום שנתי'!$B53=INDIRECT(INDEX('הוראות שימוש'!$A$33:$A$44,I$5)&amp;"!$b$3:$b$500"))*INDIRECT(INDEX('הוראות שימוש'!$A$33:$A$44,I$5)&amp;"!$c$3:$c$500"))</f>
        <v>0</v>
      </c>
      <c r="J53" s="52">
        <f ca="1">SUMPRODUCT(('סיכום שנתי'!$B53=INDIRECT(INDEX('הוראות שימוש'!$A$33:$A$44,J$5)&amp;"!$b$3:$b$500"))*INDIRECT(INDEX('הוראות שימוש'!$A$33:$A$44,J$5)&amp;"!$c$3:$c$500"))</f>
        <v>0</v>
      </c>
      <c r="K53" s="51">
        <f ca="1">SUMPRODUCT(('סיכום שנתי'!$B53=INDIRECT(INDEX('הוראות שימוש'!$A$33:$A$44,K$5)&amp;"!$b$3:$b$500"))*INDIRECT(INDEX('הוראות שימוש'!$A$33:$A$44,K$5)&amp;"!$c$3:$c$500"))</f>
        <v>0</v>
      </c>
      <c r="L53" s="52">
        <f ca="1">SUMPRODUCT(('סיכום שנתי'!$B53=INDIRECT(INDEX('הוראות שימוש'!$A$33:$A$44,L$5)&amp;"!$b$3:$b$500"))*INDIRECT(INDEX('הוראות שימוש'!$A$33:$A$44,L$5)&amp;"!$c$3:$c$500"))</f>
        <v>0</v>
      </c>
      <c r="M53" s="51">
        <f ca="1">SUMPRODUCT(('סיכום שנתי'!$B53=INDIRECT(INDEX('הוראות שימוש'!$A$33:$A$44,M$5)&amp;"!$b$3:$b$500"))*INDIRECT(INDEX('הוראות שימוש'!$A$33:$A$44,M$5)&amp;"!$c$3:$c$500"))</f>
        <v>0</v>
      </c>
      <c r="N53" s="52">
        <f ca="1">SUMPRODUCT(('סיכום שנתי'!$B53=INDIRECT(INDEX('הוראות שימוש'!$A$33:$A$44,N$5)&amp;"!$b$3:$b$500"))*INDIRECT(INDEX('הוראות שימוש'!$A$33:$A$44,N$5)&amp;"!$c$3:$c$500"))</f>
        <v>0</v>
      </c>
      <c r="O53" s="51">
        <f ca="1">SUMPRODUCT(('סיכום שנתי'!$B53=INDIRECT(INDEX('הוראות שימוש'!$A$33:$A$44,O$5)&amp;"!$b$3:$b$500"))*INDIRECT(INDEX('הוראות שימוש'!$A$33:$A$44,O$5)&amp;"!$c$3:$c$500"))</f>
        <v>0</v>
      </c>
      <c r="P53" s="53">
        <f t="shared" ca="1" si="10"/>
        <v>0</v>
      </c>
      <c r="Q53" s="54">
        <f t="shared" ca="1" si="11"/>
        <v>0</v>
      </c>
      <c r="R53" s="55">
        <v>0</v>
      </c>
    </row>
    <row r="54" spans="1:18" ht="15.75" customHeight="1" x14ac:dyDescent="0.2">
      <c r="A54" s="266"/>
      <c r="B54" s="250" t="s">
        <v>63</v>
      </c>
      <c r="C54" s="50">
        <v>0</v>
      </c>
      <c r="D54" s="51">
        <f ca="1">SUMPRODUCT(('סיכום שנתי'!$B54=INDIRECT(INDEX('הוראות שימוש'!$A$33:$A$44,D$5)&amp;"!$b$3:$b$500"))*INDIRECT(INDEX('הוראות שימוש'!$A$33:$A$44,D$5)&amp;"!$c$3:$c$500"))</f>
        <v>0</v>
      </c>
      <c r="E54" s="52">
        <f ca="1">SUMPRODUCT(('סיכום שנתי'!$B54=INDIRECT(INDEX('הוראות שימוש'!$A$33:$A$44,E$5)&amp;"!$b$3:$b$500"))*INDIRECT(INDEX('הוראות שימוש'!$A$33:$A$44,E$5)&amp;"!$c$3:$c$500"))</f>
        <v>0</v>
      </c>
      <c r="F54" s="51">
        <f ca="1">SUMPRODUCT(('סיכום שנתי'!$B54=INDIRECT(INDEX('הוראות שימוש'!$A$33:$A$44,F$5)&amp;"!$b$3:$b$500"))*INDIRECT(INDEX('הוראות שימוש'!$A$33:$A$44,F$5)&amp;"!$c$3:$c$500"))</f>
        <v>0</v>
      </c>
      <c r="G54" s="52">
        <f ca="1">SUMPRODUCT(('סיכום שנתי'!$B54=INDIRECT(INDEX('הוראות שימוש'!$A$33:$A$44,G$5)&amp;"!$b$3:$b$500"))*INDIRECT(INDEX('הוראות שימוש'!$A$33:$A$44,G$5)&amp;"!$c$3:$c$500"))</f>
        <v>0</v>
      </c>
      <c r="H54" s="51">
        <f ca="1">SUMPRODUCT(('סיכום שנתי'!$B54=INDIRECT(INDEX('הוראות שימוש'!$A$33:$A$44,H$5)&amp;"!$b$3:$b$500"))*INDIRECT(INDEX('הוראות שימוש'!$A$33:$A$44,H$5)&amp;"!$c$3:$c$500"))</f>
        <v>0</v>
      </c>
      <c r="I54" s="52">
        <f ca="1">SUMPRODUCT(('סיכום שנתי'!$B54=INDIRECT(INDEX('הוראות שימוש'!$A$33:$A$44,I$5)&amp;"!$b$3:$b$500"))*INDIRECT(INDEX('הוראות שימוש'!$A$33:$A$44,I$5)&amp;"!$c$3:$c$500"))</f>
        <v>0</v>
      </c>
      <c r="J54" s="52">
        <f ca="1">SUMPRODUCT(('סיכום שנתי'!$B54=INDIRECT(INDEX('הוראות שימוש'!$A$33:$A$44,J$5)&amp;"!$b$3:$b$500"))*INDIRECT(INDEX('הוראות שימוש'!$A$33:$A$44,J$5)&amp;"!$c$3:$c$500"))</f>
        <v>0</v>
      </c>
      <c r="K54" s="51">
        <f ca="1">SUMPRODUCT(('סיכום שנתי'!$B54=INDIRECT(INDEX('הוראות שימוש'!$A$33:$A$44,K$5)&amp;"!$b$3:$b$500"))*INDIRECT(INDEX('הוראות שימוש'!$A$33:$A$44,K$5)&amp;"!$c$3:$c$500"))</f>
        <v>0</v>
      </c>
      <c r="L54" s="52">
        <f ca="1">SUMPRODUCT(('סיכום שנתי'!$B54=INDIRECT(INDEX('הוראות שימוש'!$A$33:$A$44,L$5)&amp;"!$b$3:$b$500"))*INDIRECT(INDEX('הוראות שימוש'!$A$33:$A$44,L$5)&amp;"!$c$3:$c$500"))</f>
        <v>0</v>
      </c>
      <c r="M54" s="51">
        <f ca="1">SUMPRODUCT(('סיכום שנתי'!$B54=INDIRECT(INDEX('הוראות שימוש'!$A$33:$A$44,M$5)&amp;"!$b$3:$b$500"))*INDIRECT(INDEX('הוראות שימוש'!$A$33:$A$44,M$5)&amp;"!$c$3:$c$500"))</f>
        <v>0</v>
      </c>
      <c r="N54" s="52">
        <f ca="1">SUMPRODUCT(('סיכום שנתי'!$B54=INDIRECT(INDEX('הוראות שימוש'!$A$33:$A$44,N$5)&amp;"!$b$3:$b$500"))*INDIRECT(INDEX('הוראות שימוש'!$A$33:$A$44,N$5)&amp;"!$c$3:$c$500"))</f>
        <v>0</v>
      </c>
      <c r="O54" s="51">
        <f ca="1">SUMPRODUCT(('סיכום שנתי'!$B54=INDIRECT(INDEX('הוראות שימוש'!$A$33:$A$44,O$5)&amp;"!$b$3:$b$500"))*INDIRECT(INDEX('הוראות שימוש'!$A$33:$A$44,O$5)&amp;"!$c$3:$c$500"))</f>
        <v>0</v>
      </c>
      <c r="P54" s="53">
        <f t="shared" ca="1" si="10"/>
        <v>0</v>
      </c>
      <c r="Q54" s="54">
        <f t="shared" ca="1" si="11"/>
        <v>0</v>
      </c>
      <c r="R54" s="55">
        <v>0</v>
      </c>
    </row>
    <row r="55" spans="1:18" ht="15" customHeight="1" x14ac:dyDescent="0.2">
      <c r="A55" s="266"/>
      <c r="B55" s="251" t="s">
        <v>118</v>
      </c>
      <c r="C55" s="50">
        <v>0</v>
      </c>
      <c r="D55" s="51">
        <f ca="1">SUMPRODUCT(('סיכום שנתי'!$B55=INDIRECT(INDEX('הוראות שימוש'!$A$33:$A$44,D$5)&amp;"!$b$3:$b$500"))*INDIRECT(INDEX('הוראות שימוש'!$A$33:$A$44,D$5)&amp;"!$c$3:$c$500"))</f>
        <v>0</v>
      </c>
      <c r="E55" s="52">
        <f ca="1">SUMPRODUCT(('סיכום שנתי'!$B55=INDIRECT(INDEX('הוראות שימוש'!$A$33:$A$44,E$5)&amp;"!$b$3:$b$500"))*INDIRECT(INDEX('הוראות שימוש'!$A$33:$A$44,E$5)&amp;"!$c$3:$c$500"))</f>
        <v>0</v>
      </c>
      <c r="F55" s="51">
        <f ca="1">SUMPRODUCT(('סיכום שנתי'!$B55=INDIRECT(INDEX('הוראות שימוש'!$A$33:$A$44,F$5)&amp;"!$b$3:$b$500"))*INDIRECT(INDEX('הוראות שימוש'!$A$33:$A$44,F$5)&amp;"!$c$3:$c$500"))</f>
        <v>0</v>
      </c>
      <c r="G55" s="52">
        <f ca="1">SUMPRODUCT(('סיכום שנתי'!$B55=INDIRECT(INDEX('הוראות שימוש'!$A$33:$A$44,G$5)&amp;"!$b$3:$b$500"))*INDIRECT(INDEX('הוראות שימוש'!$A$33:$A$44,G$5)&amp;"!$c$3:$c$500"))</f>
        <v>0</v>
      </c>
      <c r="H55" s="51">
        <f ca="1">SUMPRODUCT(('סיכום שנתי'!$B55=INDIRECT(INDEX('הוראות שימוש'!$A$33:$A$44,H$5)&amp;"!$b$3:$b$500"))*INDIRECT(INDEX('הוראות שימוש'!$A$33:$A$44,H$5)&amp;"!$c$3:$c$500"))</f>
        <v>0</v>
      </c>
      <c r="I55" s="52">
        <f ca="1">SUMPRODUCT(('סיכום שנתי'!$B55=INDIRECT(INDEX('הוראות שימוש'!$A$33:$A$44,I$5)&amp;"!$b$3:$b$500"))*INDIRECT(INDEX('הוראות שימוש'!$A$33:$A$44,I$5)&amp;"!$c$3:$c$500"))</f>
        <v>0</v>
      </c>
      <c r="J55" s="52">
        <f ca="1">SUMPRODUCT(('סיכום שנתי'!$B55=INDIRECT(INDEX('הוראות שימוש'!$A$33:$A$44,J$5)&amp;"!$b$3:$b$500"))*INDIRECT(INDEX('הוראות שימוש'!$A$33:$A$44,J$5)&amp;"!$c$3:$c$500"))</f>
        <v>0</v>
      </c>
      <c r="K55" s="51">
        <f ca="1">SUMPRODUCT(('סיכום שנתי'!$B55=INDIRECT(INDEX('הוראות שימוש'!$A$33:$A$44,K$5)&amp;"!$b$3:$b$500"))*INDIRECT(INDEX('הוראות שימוש'!$A$33:$A$44,K$5)&amp;"!$c$3:$c$500"))</f>
        <v>0</v>
      </c>
      <c r="L55" s="52">
        <f ca="1">SUMPRODUCT(('סיכום שנתי'!$B55=INDIRECT(INDEX('הוראות שימוש'!$A$33:$A$44,L$5)&amp;"!$b$3:$b$500"))*INDIRECT(INDEX('הוראות שימוש'!$A$33:$A$44,L$5)&amp;"!$c$3:$c$500"))</f>
        <v>0</v>
      </c>
      <c r="M55" s="51">
        <f ca="1">SUMPRODUCT(('סיכום שנתי'!$B55=INDIRECT(INDEX('הוראות שימוש'!$A$33:$A$44,M$5)&amp;"!$b$3:$b$500"))*INDIRECT(INDEX('הוראות שימוש'!$A$33:$A$44,M$5)&amp;"!$c$3:$c$500"))</f>
        <v>0</v>
      </c>
      <c r="N55" s="52">
        <f ca="1">SUMPRODUCT(('סיכום שנתי'!$B55=INDIRECT(INDEX('הוראות שימוש'!$A$33:$A$44,N$5)&amp;"!$b$3:$b$500"))*INDIRECT(INDEX('הוראות שימוש'!$A$33:$A$44,N$5)&amp;"!$c$3:$c$500"))</f>
        <v>0</v>
      </c>
      <c r="O55" s="51">
        <f ca="1">SUMPRODUCT(('סיכום שנתי'!$B55=INDIRECT(INDEX('הוראות שימוש'!$A$33:$A$44,O$5)&amp;"!$b$3:$b$500"))*INDIRECT(INDEX('הוראות שימוש'!$A$33:$A$44,O$5)&amp;"!$c$3:$c$500"))</f>
        <v>0</v>
      </c>
      <c r="P55" s="53">
        <f t="shared" ref="P55:P60" ca="1" si="12">IF(SUM($D$6:$O$6)=0,0,SUM(D55:O55)/SUM($D$6:$O$6))</f>
        <v>0</v>
      </c>
      <c r="Q55" s="54">
        <f t="shared" ref="Q55:Q60" ca="1" si="13">C55*SUM($D$6:$O$6)-SUM(D55:O55)</f>
        <v>0</v>
      </c>
      <c r="R55" s="55">
        <f>'מחשבון בניית תקציב'!$G$94</f>
        <v>0</v>
      </c>
    </row>
    <row r="56" spans="1:18" ht="15" customHeight="1" x14ac:dyDescent="0.2">
      <c r="A56" s="266"/>
      <c r="B56" s="248" t="s">
        <v>59</v>
      </c>
      <c r="C56" s="50">
        <v>0</v>
      </c>
      <c r="D56" s="51">
        <f ca="1">SUMPRODUCT(('סיכום שנתי'!$B56=INDIRECT(INDEX('הוראות שימוש'!$A$33:$A$44,D$5)&amp;"!$b$3:$b$500"))*INDIRECT(INDEX('הוראות שימוש'!$A$33:$A$44,D$5)&amp;"!$c$3:$c$500"))</f>
        <v>0</v>
      </c>
      <c r="E56" s="52">
        <f ca="1">SUMPRODUCT(('סיכום שנתי'!$B56=INDIRECT(INDEX('הוראות שימוש'!$A$33:$A$44,E$5)&amp;"!$b$3:$b$500"))*INDIRECT(INDEX('הוראות שימוש'!$A$33:$A$44,E$5)&amp;"!$c$3:$c$500"))</f>
        <v>0</v>
      </c>
      <c r="F56" s="51">
        <f ca="1">SUMPRODUCT(('סיכום שנתי'!$B56=INDIRECT(INDEX('הוראות שימוש'!$A$33:$A$44,F$5)&amp;"!$b$3:$b$500"))*INDIRECT(INDEX('הוראות שימוש'!$A$33:$A$44,F$5)&amp;"!$c$3:$c$500"))</f>
        <v>0</v>
      </c>
      <c r="G56" s="52">
        <f ca="1">SUMPRODUCT(('סיכום שנתי'!$B56=INDIRECT(INDEX('הוראות שימוש'!$A$33:$A$44,G$5)&amp;"!$b$3:$b$500"))*INDIRECT(INDEX('הוראות שימוש'!$A$33:$A$44,G$5)&amp;"!$c$3:$c$500"))</f>
        <v>0</v>
      </c>
      <c r="H56" s="51">
        <f ca="1">SUMPRODUCT(('סיכום שנתי'!$B56=INDIRECT(INDEX('הוראות שימוש'!$A$33:$A$44,H$5)&amp;"!$b$3:$b$500"))*INDIRECT(INDEX('הוראות שימוש'!$A$33:$A$44,H$5)&amp;"!$c$3:$c$500"))</f>
        <v>0</v>
      </c>
      <c r="I56" s="52">
        <f ca="1">SUMPRODUCT(('סיכום שנתי'!$B56=INDIRECT(INDEX('הוראות שימוש'!$A$33:$A$44,I$5)&amp;"!$b$3:$b$500"))*INDIRECT(INDEX('הוראות שימוש'!$A$33:$A$44,I$5)&amp;"!$c$3:$c$500"))</f>
        <v>0</v>
      </c>
      <c r="J56" s="52">
        <f ca="1">SUMPRODUCT(('סיכום שנתי'!$B56=INDIRECT(INDEX('הוראות שימוש'!$A$33:$A$44,J$5)&amp;"!$b$3:$b$500"))*INDIRECT(INDEX('הוראות שימוש'!$A$33:$A$44,J$5)&amp;"!$c$3:$c$500"))</f>
        <v>0</v>
      </c>
      <c r="K56" s="51">
        <f ca="1">SUMPRODUCT(('סיכום שנתי'!$B56=INDIRECT(INDEX('הוראות שימוש'!$A$33:$A$44,K$5)&amp;"!$b$3:$b$500"))*INDIRECT(INDEX('הוראות שימוש'!$A$33:$A$44,K$5)&amp;"!$c$3:$c$500"))</f>
        <v>0</v>
      </c>
      <c r="L56" s="52">
        <f ca="1">SUMPRODUCT(('סיכום שנתי'!$B56=INDIRECT(INDEX('הוראות שימוש'!$A$33:$A$44,L$5)&amp;"!$b$3:$b$500"))*INDIRECT(INDEX('הוראות שימוש'!$A$33:$A$44,L$5)&amp;"!$c$3:$c$500"))</f>
        <v>0</v>
      </c>
      <c r="M56" s="51">
        <f ca="1">SUMPRODUCT(('סיכום שנתי'!$B56=INDIRECT(INDEX('הוראות שימוש'!$A$33:$A$44,M$5)&amp;"!$b$3:$b$500"))*INDIRECT(INDEX('הוראות שימוש'!$A$33:$A$44,M$5)&amp;"!$c$3:$c$500"))</f>
        <v>0</v>
      </c>
      <c r="N56" s="52">
        <f ca="1">SUMPRODUCT(('סיכום שנתי'!$B56=INDIRECT(INDEX('הוראות שימוש'!$A$33:$A$44,N$5)&amp;"!$b$3:$b$500"))*INDIRECT(INDEX('הוראות שימוש'!$A$33:$A$44,N$5)&amp;"!$c$3:$c$500"))</f>
        <v>0</v>
      </c>
      <c r="O56" s="51">
        <f ca="1">SUMPRODUCT(('סיכום שנתי'!$B56=INDIRECT(INDEX('הוראות שימוש'!$A$33:$A$44,O$5)&amp;"!$b$3:$b$500"))*INDIRECT(INDEX('הוראות שימוש'!$A$33:$A$44,O$5)&amp;"!$c$3:$c$500"))</f>
        <v>0</v>
      </c>
      <c r="P56" s="53">
        <f t="shared" ca="1" si="12"/>
        <v>0</v>
      </c>
      <c r="Q56" s="54">
        <f t="shared" ca="1" si="13"/>
        <v>0</v>
      </c>
      <c r="R56" s="55">
        <v>0</v>
      </c>
    </row>
    <row r="57" spans="1:18" ht="15" customHeight="1" x14ac:dyDescent="0.2">
      <c r="A57" s="266"/>
      <c r="B57" s="248" t="s">
        <v>60</v>
      </c>
      <c r="C57" s="50">
        <v>0</v>
      </c>
      <c r="D57" s="51">
        <f ca="1">SUMPRODUCT(('סיכום שנתי'!$B57=INDIRECT(INDEX('הוראות שימוש'!$A$33:$A$44,D$5)&amp;"!$b$3:$b$500"))*INDIRECT(INDEX('הוראות שימוש'!$A$33:$A$44,D$5)&amp;"!$c$3:$c$500"))</f>
        <v>0</v>
      </c>
      <c r="E57" s="52">
        <f ca="1">SUMPRODUCT(('סיכום שנתי'!$B57=INDIRECT(INDEX('הוראות שימוש'!$A$33:$A$44,E$5)&amp;"!$b$3:$b$500"))*INDIRECT(INDEX('הוראות שימוש'!$A$33:$A$44,E$5)&amp;"!$c$3:$c$500"))</f>
        <v>0</v>
      </c>
      <c r="F57" s="51">
        <f ca="1">SUMPRODUCT(('סיכום שנתי'!$B57=INDIRECT(INDEX('הוראות שימוש'!$A$33:$A$44,F$5)&amp;"!$b$3:$b$500"))*INDIRECT(INDEX('הוראות שימוש'!$A$33:$A$44,F$5)&amp;"!$c$3:$c$500"))</f>
        <v>0</v>
      </c>
      <c r="G57" s="52">
        <f ca="1">SUMPRODUCT(('סיכום שנתי'!$B57=INDIRECT(INDEX('הוראות שימוש'!$A$33:$A$44,G$5)&amp;"!$b$3:$b$500"))*INDIRECT(INDEX('הוראות שימוש'!$A$33:$A$44,G$5)&amp;"!$c$3:$c$500"))</f>
        <v>0</v>
      </c>
      <c r="H57" s="51">
        <f ca="1">SUMPRODUCT(('סיכום שנתי'!$B57=INDIRECT(INDEX('הוראות שימוש'!$A$33:$A$44,H$5)&amp;"!$b$3:$b$500"))*INDIRECT(INDEX('הוראות שימוש'!$A$33:$A$44,H$5)&amp;"!$c$3:$c$500"))</f>
        <v>0</v>
      </c>
      <c r="I57" s="52">
        <f ca="1">SUMPRODUCT(('סיכום שנתי'!$B57=INDIRECT(INDEX('הוראות שימוש'!$A$33:$A$44,I$5)&amp;"!$b$3:$b$500"))*INDIRECT(INDEX('הוראות שימוש'!$A$33:$A$44,I$5)&amp;"!$c$3:$c$500"))</f>
        <v>0</v>
      </c>
      <c r="J57" s="52">
        <f ca="1">SUMPRODUCT(('סיכום שנתי'!$B57=INDIRECT(INDEX('הוראות שימוש'!$A$33:$A$44,J$5)&amp;"!$b$3:$b$500"))*INDIRECT(INDEX('הוראות שימוש'!$A$33:$A$44,J$5)&amp;"!$c$3:$c$500"))</f>
        <v>0</v>
      </c>
      <c r="K57" s="51">
        <f ca="1">SUMPRODUCT(('סיכום שנתי'!$B57=INDIRECT(INDEX('הוראות שימוש'!$A$33:$A$44,K$5)&amp;"!$b$3:$b$500"))*INDIRECT(INDEX('הוראות שימוש'!$A$33:$A$44,K$5)&amp;"!$c$3:$c$500"))</f>
        <v>0</v>
      </c>
      <c r="L57" s="52">
        <f ca="1">SUMPRODUCT(('סיכום שנתי'!$B57=INDIRECT(INDEX('הוראות שימוש'!$A$33:$A$44,L$5)&amp;"!$b$3:$b$500"))*INDIRECT(INDEX('הוראות שימוש'!$A$33:$A$44,L$5)&amp;"!$c$3:$c$500"))</f>
        <v>0</v>
      </c>
      <c r="M57" s="51">
        <f ca="1">SUMPRODUCT(('סיכום שנתי'!$B57=INDIRECT(INDEX('הוראות שימוש'!$A$33:$A$44,M$5)&amp;"!$b$3:$b$500"))*INDIRECT(INDEX('הוראות שימוש'!$A$33:$A$44,M$5)&amp;"!$c$3:$c$500"))</f>
        <v>0</v>
      </c>
      <c r="N57" s="52">
        <f ca="1">SUMPRODUCT(('סיכום שנתי'!$B57=INDIRECT(INDEX('הוראות שימוש'!$A$33:$A$44,N$5)&amp;"!$b$3:$b$500"))*INDIRECT(INDEX('הוראות שימוש'!$A$33:$A$44,N$5)&amp;"!$c$3:$c$500"))</f>
        <v>0</v>
      </c>
      <c r="O57" s="51">
        <f ca="1">SUMPRODUCT(('סיכום שנתי'!$B57=INDIRECT(INDEX('הוראות שימוש'!$A$33:$A$44,O$5)&amp;"!$b$3:$b$500"))*INDIRECT(INDEX('הוראות שימוש'!$A$33:$A$44,O$5)&amp;"!$c$3:$c$500"))</f>
        <v>0</v>
      </c>
      <c r="P57" s="53">
        <f t="shared" ca="1" si="12"/>
        <v>0</v>
      </c>
      <c r="Q57" s="54">
        <f t="shared" ca="1" si="13"/>
        <v>0</v>
      </c>
      <c r="R57" s="55">
        <v>0</v>
      </c>
    </row>
    <row r="58" spans="1:18" ht="15" customHeight="1" x14ac:dyDescent="0.2">
      <c r="A58" s="266"/>
      <c r="B58" s="248" t="s">
        <v>61</v>
      </c>
      <c r="C58" s="50">
        <v>0</v>
      </c>
      <c r="D58" s="51">
        <f ca="1">SUMPRODUCT(('סיכום שנתי'!$B58=INDIRECT(INDEX('הוראות שימוש'!$A$33:$A$44,D$5)&amp;"!$b$3:$b$500"))*INDIRECT(INDEX('הוראות שימוש'!$A$33:$A$44,D$5)&amp;"!$c$3:$c$500"))</f>
        <v>0</v>
      </c>
      <c r="E58" s="52">
        <f ca="1">SUMPRODUCT(('סיכום שנתי'!$B58=INDIRECT(INDEX('הוראות שימוש'!$A$33:$A$44,E$5)&amp;"!$b$3:$b$500"))*INDIRECT(INDEX('הוראות שימוש'!$A$33:$A$44,E$5)&amp;"!$c$3:$c$500"))</f>
        <v>0</v>
      </c>
      <c r="F58" s="51">
        <f ca="1">SUMPRODUCT(('סיכום שנתי'!$B58=INDIRECT(INDEX('הוראות שימוש'!$A$33:$A$44,F$5)&amp;"!$b$3:$b$500"))*INDIRECT(INDEX('הוראות שימוש'!$A$33:$A$44,F$5)&amp;"!$c$3:$c$500"))</f>
        <v>0</v>
      </c>
      <c r="G58" s="52">
        <f ca="1">SUMPRODUCT(('סיכום שנתי'!$B58=INDIRECT(INDEX('הוראות שימוש'!$A$33:$A$44,G$5)&amp;"!$b$3:$b$500"))*INDIRECT(INDEX('הוראות שימוש'!$A$33:$A$44,G$5)&amp;"!$c$3:$c$500"))</f>
        <v>0</v>
      </c>
      <c r="H58" s="51">
        <f ca="1">SUMPRODUCT(('סיכום שנתי'!$B58=INDIRECT(INDEX('הוראות שימוש'!$A$33:$A$44,H$5)&amp;"!$b$3:$b$500"))*INDIRECT(INDEX('הוראות שימוש'!$A$33:$A$44,H$5)&amp;"!$c$3:$c$500"))</f>
        <v>0</v>
      </c>
      <c r="I58" s="52">
        <f ca="1">SUMPRODUCT(('סיכום שנתי'!$B58=INDIRECT(INDEX('הוראות שימוש'!$A$33:$A$44,I$5)&amp;"!$b$3:$b$500"))*INDIRECT(INDEX('הוראות שימוש'!$A$33:$A$44,I$5)&amp;"!$c$3:$c$500"))</f>
        <v>0</v>
      </c>
      <c r="J58" s="52">
        <f ca="1">SUMPRODUCT(('סיכום שנתי'!$B58=INDIRECT(INDEX('הוראות שימוש'!$A$33:$A$44,J$5)&amp;"!$b$3:$b$500"))*INDIRECT(INDEX('הוראות שימוש'!$A$33:$A$44,J$5)&amp;"!$c$3:$c$500"))</f>
        <v>0</v>
      </c>
      <c r="K58" s="51">
        <f ca="1">SUMPRODUCT(('סיכום שנתי'!$B58=INDIRECT(INDEX('הוראות שימוש'!$A$33:$A$44,K$5)&amp;"!$b$3:$b$500"))*INDIRECT(INDEX('הוראות שימוש'!$A$33:$A$44,K$5)&amp;"!$c$3:$c$500"))</f>
        <v>0</v>
      </c>
      <c r="L58" s="52">
        <f ca="1">SUMPRODUCT(('סיכום שנתי'!$B58=INDIRECT(INDEX('הוראות שימוש'!$A$33:$A$44,L$5)&amp;"!$b$3:$b$500"))*INDIRECT(INDEX('הוראות שימוש'!$A$33:$A$44,L$5)&amp;"!$c$3:$c$500"))</f>
        <v>0</v>
      </c>
      <c r="M58" s="51">
        <f ca="1">SUMPRODUCT(('סיכום שנתי'!$B58=INDIRECT(INDEX('הוראות שימוש'!$A$33:$A$44,M$5)&amp;"!$b$3:$b$500"))*INDIRECT(INDEX('הוראות שימוש'!$A$33:$A$44,M$5)&amp;"!$c$3:$c$500"))</f>
        <v>0</v>
      </c>
      <c r="N58" s="52">
        <f ca="1">SUMPRODUCT(('סיכום שנתי'!$B58=INDIRECT(INDEX('הוראות שימוש'!$A$33:$A$44,N$5)&amp;"!$b$3:$b$500"))*INDIRECT(INDEX('הוראות שימוש'!$A$33:$A$44,N$5)&amp;"!$c$3:$c$500"))</f>
        <v>0</v>
      </c>
      <c r="O58" s="51">
        <f ca="1">SUMPRODUCT(('סיכום שנתי'!$B58=INDIRECT(INDEX('הוראות שימוש'!$A$33:$A$44,O$5)&amp;"!$b$3:$b$500"))*INDIRECT(INDEX('הוראות שימוש'!$A$33:$A$44,O$5)&amp;"!$c$3:$c$500"))</f>
        <v>0</v>
      </c>
      <c r="P58" s="53">
        <f t="shared" ca="1" si="12"/>
        <v>0</v>
      </c>
      <c r="Q58" s="54">
        <f t="shared" ca="1" si="13"/>
        <v>0</v>
      </c>
      <c r="R58" s="55">
        <v>0</v>
      </c>
    </row>
    <row r="59" spans="1:18" ht="15" customHeight="1" x14ac:dyDescent="0.2">
      <c r="A59" s="266"/>
      <c r="B59" s="248" t="s">
        <v>62</v>
      </c>
      <c r="C59" s="50">
        <v>0</v>
      </c>
      <c r="D59" s="51">
        <f ca="1">SUMPRODUCT(('סיכום שנתי'!$B59=INDIRECT(INDEX('הוראות שימוש'!$A$33:$A$44,D$5)&amp;"!$b$3:$b$500"))*INDIRECT(INDEX('הוראות שימוש'!$A$33:$A$44,D$5)&amp;"!$c$3:$c$500"))</f>
        <v>0</v>
      </c>
      <c r="E59" s="52">
        <f ca="1">SUMPRODUCT(('סיכום שנתי'!$B59=INDIRECT(INDEX('הוראות שימוש'!$A$33:$A$44,E$5)&amp;"!$b$3:$b$500"))*INDIRECT(INDEX('הוראות שימוש'!$A$33:$A$44,E$5)&amp;"!$c$3:$c$500"))</f>
        <v>0</v>
      </c>
      <c r="F59" s="51">
        <f ca="1">SUMPRODUCT(('סיכום שנתי'!$B59=INDIRECT(INDEX('הוראות שימוש'!$A$33:$A$44,F$5)&amp;"!$b$3:$b$500"))*INDIRECT(INDEX('הוראות שימוש'!$A$33:$A$44,F$5)&amp;"!$c$3:$c$500"))</f>
        <v>0</v>
      </c>
      <c r="G59" s="52">
        <f ca="1">SUMPRODUCT(('סיכום שנתי'!$B59=INDIRECT(INDEX('הוראות שימוש'!$A$33:$A$44,G$5)&amp;"!$b$3:$b$500"))*INDIRECT(INDEX('הוראות שימוש'!$A$33:$A$44,G$5)&amp;"!$c$3:$c$500"))</f>
        <v>0</v>
      </c>
      <c r="H59" s="51">
        <f ca="1">SUMPRODUCT(('סיכום שנתי'!$B59=INDIRECT(INDEX('הוראות שימוש'!$A$33:$A$44,H$5)&amp;"!$b$3:$b$500"))*INDIRECT(INDEX('הוראות שימוש'!$A$33:$A$44,H$5)&amp;"!$c$3:$c$500"))</f>
        <v>0</v>
      </c>
      <c r="I59" s="52">
        <f ca="1">SUMPRODUCT(('סיכום שנתי'!$B59=INDIRECT(INDEX('הוראות שימוש'!$A$33:$A$44,I$5)&amp;"!$b$3:$b$500"))*INDIRECT(INDEX('הוראות שימוש'!$A$33:$A$44,I$5)&amp;"!$c$3:$c$500"))</f>
        <v>0</v>
      </c>
      <c r="J59" s="52">
        <f ca="1">SUMPRODUCT(('סיכום שנתי'!$B59=INDIRECT(INDEX('הוראות שימוש'!$A$33:$A$44,J$5)&amp;"!$b$3:$b$500"))*INDIRECT(INDEX('הוראות שימוש'!$A$33:$A$44,J$5)&amp;"!$c$3:$c$500"))</f>
        <v>0</v>
      </c>
      <c r="K59" s="51">
        <f ca="1">SUMPRODUCT(('סיכום שנתי'!$B59=INDIRECT(INDEX('הוראות שימוש'!$A$33:$A$44,K$5)&amp;"!$b$3:$b$500"))*INDIRECT(INDEX('הוראות שימוש'!$A$33:$A$44,K$5)&amp;"!$c$3:$c$500"))</f>
        <v>0</v>
      </c>
      <c r="L59" s="52">
        <f ca="1">SUMPRODUCT(('סיכום שנתי'!$B59=INDIRECT(INDEX('הוראות שימוש'!$A$33:$A$44,L$5)&amp;"!$b$3:$b$500"))*INDIRECT(INDEX('הוראות שימוש'!$A$33:$A$44,L$5)&amp;"!$c$3:$c$500"))</f>
        <v>0</v>
      </c>
      <c r="M59" s="51">
        <f ca="1">SUMPRODUCT(('סיכום שנתי'!$B59=INDIRECT(INDEX('הוראות שימוש'!$A$33:$A$44,M$5)&amp;"!$b$3:$b$500"))*INDIRECT(INDEX('הוראות שימוש'!$A$33:$A$44,M$5)&amp;"!$c$3:$c$500"))</f>
        <v>0</v>
      </c>
      <c r="N59" s="52">
        <f ca="1">SUMPRODUCT(('סיכום שנתי'!$B59=INDIRECT(INDEX('הוראות שימוש'!$A$33:$A$44,N$5)&amp;"!$b$3:$b$500"))*INDIRECT(INDEX('הוראות שימוש'!$A$33:$A$44,N$5)&amp;"!$c$3:$c$500"))</f>
        <v>0</v>
      </c>
      <c r="O59" s="51">
        <f ca="1">SUMPRODUCT(('סיכום שנתי'!$B59=INDIRECT(INDEX('הוראות שימוש'!$A$33:$A$44,O$5)&amp;"!$b$3:$b$500"))*INDIRECT(INDEX('הוראות שימוש'!$A$33:$A$44,O$5)&amp;"!$c$3:$c$500"))</f>
        <v>0</v>
      </c>
      <c r="P59" s="53">
        <f t="shared" ca="1" si="12"/>
        <v>0</v>
      </c>
      <c r="Q59" s="54">
        <f t="shared" ca="1" si="13"/>
        <v>0</v>
      </c>
      <c r="R59" s="55">
        <v>0</v>
      </c>
    </row>
    <row r="60" spans="1:18" ht="15.75" customHeight="1" thickBot="1" x14ac:dyDescent="0.25">
      <c r="A60" s="267"/>
      <c r="B60" s="62" t="s">
        <v>19</v>
      </c>
      <c r="C60" s="56">
        <v>0</v>
      </c>
      <c r="D60" s="57">
        <f ca="1">SUMPRODUCT(('סיכום שנתי'!$B60=INDIRECT(INDEX('הוראות שימוש'!$A$33:$A$44,D$5)&amp;"!$b$3:$b$500"))*INDIRECT(INDEX('הוראות שימוש'!$A$33:$A$44,D$5)&amp;"!$c$3:$c$500"))</f>
        <v>0</v>
      </c>
      <c r="E60" s="58">
        <f ca="1">SUMPRODUCT(('סיכום שנתי'!$B60=INDIRECT(INDEX('הוראות שימוש'!$A$33:$A$44,E$5)&amp;"!$b$3:$b$500"))*INDIRECT(INDEX('הוראות שימוש'!$A$33:$A$44,E$5)&amp;"!$c$3:$c$500"))</f>
        <v>0</v>
      </c>
      <c r="F60" s="57">
        <f ca="1">SUMPRODUCT(('סיכום שנתי'!$B60=INDIRECT(INDEX('הוראות שימוש'!$A$33:$A$44,F$5)&amp;"!$b$3:$b$500"))*INDIRECT(INDEX('הוראות שימוש'!$A$33:$A$44,F$5)&amp;"!$c$3:$c$500"))</f>
        <v>0</v>
      </c>
      <c r="G60" s="58">
        <f ca="1">SUMPRODUCT(('סיכום שנתי'!$B60=INDIRECT(INDEX('הוראות שימוש'!$A$33:$A$44,G$5)&amp;"!$b$3:$b$500"))*INDIRECT(INDEX('הוראות שימוש'!$A$33:$A$44,G$5)&amp;"!$c$3:$c$500"))</f>
        <v>0</v>
      </c>
      <c r="H60" s="57">
        <f ca="1">SUMPRODUCT(('סיכום שנתי'!$B60=INDIRECT(INDEX('הוראות שימוש'!$A$33:$A$44,H$5)&amp;"!$b$3:$b$500"))*INDIRECT(INDEX('הוראות שימוש'!$A$33:$A$44,H$5)&amp;"!$c$3:$c$500"))</f>
        <v>0</v>
      </c>
      <c r="I60" s="58">
        <f ca="1">SUMPRODUCT(('סיכום שנתי'!$B60=INDIRECT(INDEX('הוראות שימוש'!$A$33:$A$44,I$5)&amp;"!$b$3:$b$500"))*INDIRECT(INDEX('הוראות שימוש'!$A$33:$A$44,I$5)&amp;"!$c$3:$c$500"))</f>
        <v>0</v>
      </c>
      <c r="J60" s="58">
        <f ca="1">SUMPRODUCT(('סיכום שנתי'!$B60=INDIRECT(INDEX('הוראות שימוש'!$A$33:$A$44,J$5)&amp;"!$b$3:$b$500"))*INDIRECT(INDEX('הוראות שימוש'!$A$33:$A$44,J$5)&amp;"!$c$3:$c$500"))</f>
        <v>0</v>
      </c>
      <c r="K60" s="57">
        <f ca="1">SUMPRODUCT(('סיכום שנתי'!$B60=INDIRECT(INDEX('הוראות שימוש'!$A$33:$A$44,K$5)&amp;"!$b$3:$b$500"))*INDIRECT(INDEX('הוראות שימוש'!$A$33:$A$44,K$5)&amp;"!$c$3:$c$500"))</f>
        <v>0</v>
      </c>
      <c r="L60" s="58">
        <f ca="1">SUMPRODUCT(('סיכום שנתי'!$B60=INDIRECT(INDEX('הוראות שימוש'!$A$33:$A$44,L$5)&amp;"!$b$3:$b$500"))*INDIRECT(INDEX('הוראות שימוש'!$A$33:$A$44,L$5)&amp;"!$c$3:$c$500"))</f>
        <v>0</v>
      </c>
      <c r="M60" s="57">
        <f ca="1">SUMPRODUCT(('סיכום שנתי'!$B60=INDIRECT(INDEX('הוראות שימוש'!$A$33:$A$44,M$5)&amp;"!$b$3:$b$500"))*INDIRECT(INDEX('הוראות שימוש'!$A$33:$A$44,M$5)&amp;"!$c$3:$c$500"))</f>
        <v>0</v>
      </c>
      <c r="N60" s="58">
        <f ca="1">SUMPRODUCT(('סיכום שנתי'!$B60=INDIRECT(INDEX('הוראות שימוש'!$A$33:$A$44,N$5)&amp;"!$b$3:$b$500"))*INDIRECT(INDEX('הוראות שימוש'!$A$33:$A$44,N$5)&amp;"!$c$3:$c$500"))</f>
        <v>0</v>
      </c>
      <c r="O60" s="57">
        <f ca="1">SUMPRODUCT(('סיכום שנתי'!$B60=INDIRECT(INDEX('הוראות שימוש'!$A$33:$A$44,O$5)&amp;"!$b$3:$b$500"))*INDIRECT(INDEX('הוראות שימוש'!$A$33:$A$44,O$5)&amp;"!$c$3:$c$500"))</f>
        <v>0</v>
      </c>
      <c r="P60" s="59">
        <f t="shared" ca="1" si="12"/>
        <v>0</v>
      </c>
      <c r="Q60" s="60">
        <f t="shared" ca="1" si="13"/>
        <v>0</v>
      </c>
      <c r="R60" s="61">
        <v>0</v>
      </c>
    </row>
    <row r="61" spans="1:18" ht="21" thickBot="1" x14ac:dyDescent="0.35">
      <c r="A61" s="51"/>
      <c r="B61" s="63" t="s">
        <v>20</v>
      </c>
      <c r="C61" s="64">
        <f>SUM(C18:C60)</f>
        <v>0</v>
      </c>
      <c r="D61" s="65">
        <f t="shared" ref="D61:P61" ca="1" si="14">SUM(D18:D60)</f>
        <v>0</v>
      </c>
      <c r="E61" s="66">
        <f t="shared" ca="1" si="14"/>
        <v>0</v>
      </c>
      <c r="F61" s="67">
        <f t="shared" ca="1" si="14"/>
        <v>0</v>
      </c>
      <c r="G61" s="66">
        <f t="shared" ca="1" si="14"/>
        <v>0</v>
      </c>
      <c r="H61" s="67">
        <f t="shared" ca="1" si="14"/>
        <v>0</v>
      </c>
      <c r="I61" s="66">
        <f t="shared" ca="1" si="14"/>
        <v>0</v>
      </c>
      <c r="J61" s="66">
        <f t="shared" ca="1" si="14"/>
        <v>0</v>
      </c>
      <c r="K61" s="67">
        <f t="shared" ca="1" si="14"/>
        <v>0</v>
      </c>
      <c r="L61" s="66">
        <f t="shared" ca="1" si="14"/>
        <v>0</v>
      </c>
      <c r="M61" s="67">
        <f t="shared" ca="1" si="14"/>
        <v>0</v>
      </c>
      <c r="N61" s="66">
        <f t="shared" ca="1" si="14"/>
        <v>0</v>
      </c>
      <c r="O61" s="68">
        <f t="shared" ca="1" si="14"/>
        <v>0</v>
      </c>
      <c r="P61" s="64">
        <f t="shared" ca="1" si="14"/>
        <v>0</v>
      </c>
      <c r="Q61" s="69">
        <f ca="1">SUM(Q18:Q60)</f>
        <v>0</v>
      </c>
      <c r="R61" s="64">
        <v>0</v>
      </c>
    </row>
    <row r="62" spans="1:18" ht="21" thickBot="1" x14ac:dyDescent="0.35">
      <c r="A62" s="51"/>
      <c r="B62" s="70"/>
      <c r="C62" s="71"/>
      <c r="D62" s="71"/>
      <c r="E62" s="71"/>
      <c r="F62" s="71"/>
      <c r="G62" s="71"/>
      <c r="H62" s="71"/>
      <c r="I62" s="71"/>
      <c r="J62" s="71"/>
      <c r="K62" s="72"/>
      <c r="L62" s="72"/>
      <c r="M62" s="71"/>
      <c r="N62" s="71"/>
      <c r="O62" s="73"/>
      <c r="P62" s="74"/>
      <c r="Q62" s="74"/>
    </row>
    <row r="63" spans="1:18" ht="16.5" thickBot="1" x14ac:dyDescent="0.3">
      <c r="A63" s="23" t="s">
        <v>6</v>
      </c>
      <c r="B63" s="75"/>
      <c r="C63" s="76" t="s">
        <v>3</v>
      </c>
      <c r="D63" s="77">
        <f>D5</f>
        <v>1</v>
      </c>
      <c r="E63" s="41">
        <f t="shared" ref="E63:O63" si="15">E5</f>
        <v>2</v>
      </c>
      <c r="F63" s="43">
        <f t="shared" si="15"/>
        <v>3</v>
      </c>
      <c r="G63" s="42">
        <f t="shared" si="15"/>
        <v>4</v>
      </c>
      <c r="H63" s="43">
        <f t="shared" si="15"/>
        <v>5</v>
      </c>
      <c r="I63" s="42">
        <f t="shared" si="15"/>
        <v>6</v>
      </c>
      <c r="J63" s="43">
        <f t="shared" si="15"/>
        <v>7</v>
      </c>
      <c r="K63" s="42">
        <f t="shared" si="15"/>
        <v>8</v>
      </c>
      <c r="L63" s="43">
        <f t="shared" si="15"/>
        <v>9</v>
      </c>
      <c r="M63" s="40">
        <f t="shared" si="15"/>
        <v>10</v>
      </c>
      <c r="N63" s="41">
        <f t="shared" si="15"/>
        <v>11</v>
      </c>
      <c r="O63" s="40">
        <f t="shared" si="15"/>
        <v>12</v>
      </c>
      <c r="P63" s="44" t="s">
        <v>4</v>
      </c>
      <c r="Q63" s="44" t="s">
        <v>46</v>
      </c>
    </row>
    <row r="64" spans="1:18" ht="15" customHeight="1" x14ac:dyDescent="0.2">
      <c r="A64" s="259" t="s">
        <v>6</v>
      </c>
      <c r="B64" s="254" t="s">
        <v>232</v>
      </c>
      <c r="C64" s="218">
        <v>0</v>
      </c>
      <c r="D64" s="78">
        <f ca="1">SUMPRODUCT(('סיכום שנתי'!$B64=INDIRECT(INDEX('הוראות שימוש'!$A$33:$A$44,D$5)&amp;"!$f$3:$f$500"))*INDIRECT(INDEX('הוראות שימוש'!$A$33:$A$44,D$5)&amp;"!$g$3:$g$500"))</f>
        <v>0</v>
      </c>
      <c r="E64" s="46">
        <f ca="1">SUMPRODUCT(('סיכום שנתי'!$B64=INDIRECT(INDEX('הוראות שימוש'!$A$33:$A$44,E$5)&amp;"!$f$3:$f$500"))*INDIRECT(INDEX('הוראות שימוש'!$A$33:$A$44,E$5)&amp;"!$g$3:$g$500"))</f>
        <v>0</v>
      </c>
      <c r="F64" s="46">
        <f ca="1">SUMPRODUCT(('סיכום שנתי'!$B64=INDIRECT(INDEX('הוראות שימוש'!$A$33:$A$44,F$5)&amp;"!$f$3:$f$500"))*INDIRECT(INDEX('הוראות שימוש'!$A$33:$A$44,F$5)&amp;"!$g$3:$g$500"))</f>
        <v>0</v>
      </c>
      <c r="G64" s="45">
        <f ca="1">SUMPRODUCT(('סיכום שנתי'!$B64=INDIRECT(INDEX('הוראות שימוש'!$A$33:$A$44,G$5)&amp;"!$f$3:$f$500"))*INDIRECT(INDEX('הוראות שימוש'!$A$33:$A$44,G$5)&amp;"!$g$3:$g$500"))</f>
        <v>0</v>
      </c>
      <c r="H64" s="46">
        <f ca="1">SUMPRODUCT(('סיכום שנתי'!$B64=INDIRECT(INDEX('הוראות שימוש'!$A$33:$A$44,H$5)&amp;"!$f$3:$f$500"))*INDIRECT(INDEX('הוראות שימוש'!$A$33:$A$44,H$5)&amp;"!$g$3:$g$500"))</f>
        <v>0</v>
      </c>
      <c r="I64" s="45">
        <f ca="1">SUMPRODUCT(('סיכום שנתי'!$B64=INDIRECT(INDEX('הוראות שימוש'!$A$33:$A$44,I$5)&amp;"!$f$3:$f$500"))*INDIRECT(INDEX('הוראות שימוש'!$A$33:$A$44,I$5)&amp;"!$g$3:$g$500"))</f>
        <v>0</v>
      </c>
      <c r="J64" s="46">
        <f ca="1">SUMPRODUCT(('סיכום שנתי'!$B64=INDIRECT(INDEX('הוראות שימוש'!$A$33:$A$44,J$5)&amp;"!$f$3:$f$500"))*INDIRECT(INDEX('הוראות שימוש'!$A$33:$A$44,J$5)&amp;"!$g$3:$g$500"))</f>
        <v>0</v>
      </c>
      <c r="K64" s="45">
        <f ca="1">SUMPRODUCT(('סיכום שנתי'!$B64=INDIRECT(INDEX('הוראות שימוש'!$A$33:$A$44,K$5)&amp;"!$f$3:$f$500"))*INDIRECT(INDEX('הוראות שימוש'!$A$33:$A$44,K$5)&amp;"!$g$3:$g$500"))</f>
        <v>0</v>
      </c>
      <c r="L64" s="46">
        <f ca="1">SUMPRODUCT(('סיכום שנתי'!$B64=INDIRECT(INDEX('הוראות שימוש'!$A$33:$A$44,L$5)&amp;"!$f$3:$f$500"))*INDIRECT(INDEX('הוראות שימוש'!$A$33:$A$44,L$5)&amp;"!$g$3:$g$500"))</f>
        <v>0</v>
      </c>
      <c r="M64" s="45">
        <f ca="1">SUMPRODUCT(('סיכום שנתי'!$B64=INDIRECT(INDEX('הוראות שימוש'!$A$33:$A$44,M$5)&amp;"!$f$3:$f$500"))*INDIRECT(INDEX('הוראות שימוש'!$A$33:$A$44,M$5)&amp;"!$g$3:$g$500"))</f>
        <v>0</v>
      </c>
      <c r="N64" s="46">
        <f ca="1">SUMPRODUCT(('סיכום שנתי'!$B64=INDIRECT(INDEX('הוראות שימוש'!$A$33:$A$44,N$5)&amp;"!$f$3:$f$500"))*INDIRECT(INDEX('הוראות שימוש'!$A$33:$A$44,N$5)&amp;"!$g$3:$g$500"))</f>
        <v>0</v>
      </c>
      <c r="O64" s="79">
        <f ca="1">SUMPRODUCT(('סיכום שנתי'!$B64=INDIRECT(INDEX('הוראות שימוש'!$A$33:$A$44,O$5)&amp;"!$f$3:$f$500"))*INDIRECT(INDEX('הוראות שימוש'!$A$33:$A$44,O$5)&amp;"!$g$3:$g$500"))</f>
        <v>0</v>
      </c>
      <c r="P64" s="47">
        <f t="shared" ref="P64:P78" ca="1" si="16">IF(SUM($D$6:$O$6)=0,0,SUM(D64:O64)/SUM($D$6:$O$6))</f>
        <v>0</v>
      </c>
      <c r="Q64" s="47">
        <f ca="1">-C64*SUM($D$6:$O$6)+SUM(D64:O64)</f>
        <v>0</v>
      </c>
    </row>
    <row r="65" spans="1:17" ht="15" customHeight="1" x14ac:dyDescent="0.2">
      <c r="A65" s="260"/>
      <c r="B65" s="255" t="s">
        <v>233</v>
      </c>
      <c r="C65" s="50">
        <v>0</v>
      </c>
      <c r="D65" s="80">
        <f ca="1">SUMPRODUCT(('סיכום שנתי'!$B65=INDIRECT(INDEX('הוראות שימוש'!$A$33:$A$44,D$5)&amp;"!$f$3:$f$500"))*INDIRECT(INDEX('הוראות שימוש'!$A$33:$A$44,D$5)&amp;"!$g$3:$g$500"))</f>
        <v>0</v>
      </c>
      <c r="E65" s="52">
        <f ca="1">SUMPRODUCT(('סיכום שנתי'!$B65=INDIRECT(INDEX('הוראות שימוש'!$A$33:$A$44,E$5)&amp;"!$f$3:$f$500"))*INDIRECT(INDEX('הוראות שימוש'!$A$33:$A$44,E$5)&amp;"!$g$3:$g$500"))</f>
        <v>0</v>
      </c>
      <c r="F65" s="52">
        <f ca="1">SUMPRODUCT(('סיכום שנתי'!$B65=INDIRECT(INDEX('הוראות שימוש'!$A$33:$A$44,F$5)&amp;"!$f$3:$f$500"))*INDIRECT(INDEX('הוראות שימוש'!$A$33:$A$44,F$5)&amp;"!$g$3:$g$500"))</f>
        <v>0</v>
      </c>
      <c r="G65" s="51">
        <f ca="1">SUMPRODUCT(('סיכום שנתי'!$B65=INDIRECT(INDEX('הוראות שימוש'!$A$33:$A$44,G$5)&amp;"!$f$3:$f$500"))*INDIRECT(INDEX('הוראות שימוש'!$A$33:$A$44,G$5)&amp;"!$g$3:$g$500"))</f>
        <v>0</v>
      </c>
      <c r="H65" s="52">
        <f ca="1">SUMPRODUCT(('סיכום שנתי'!$B65=INDIRECT(INDEX('הוראות שימוש'!$A$33:$A$44,H$5)&amp;"!$f$3:$f$500"))*INDIRECT(INDEX('הוראות שימוש'!$A$33:$A$44,H$5)&amp;"!$g$3:$g$500"))</f>
        <v>0</v>
      </c>
      <c r="I65" s="51">
        <f ca="1">SUMPRODUCT(('סיכום שנתי'!$B65=INDIRECT(INDEX('הוראות שימוש'!$A$33:$A$44,I$5)&amp;"!$f$3:$f$500"))*INDIRECT(INDEX('הוראות שימוש'!$A$33:$A$44,I$5)&amp;"!$g$3:$g$500"))</f>
        <v>0</v>
      </c>
      <c r="J65" s="52">
        <f ca="1">SUMPRODUCT(('סיכום שנתי'!$B65=INDIRECT(INDEX('הוראות שימוש'!$A$33:$A$44,J$5)&amp;"!$f$3:$f$500"))*INDIRECT(INDEX('הוראות שימוש'!$A$33:$A$44,J$5)&amp;"!$g$3:$g$500"))</f>
        <v>0</v>
      </c>
      <c r="K65" s="51">
        <f ca="1">SUMPRODUCT(('סיכום שנתי'!$B65=INDIRECT(INDEX('הוראות שימוש'!$A$33:$A$44,K$5)&amp;"!$f$3:$f$500"))*INDIRECT(INDEX('הוראות שימוש'!$A$33:$A$44,K$5)&amp;"!$g$3:$g$500"))</f>
        <v>0</v>
      </c>
      <c r="L65" s="52">
        <f ca="1">SUMPRODUCT(('סיכום שנתי'!$B65=INDIRECT(INDEX('הוראות שימוש'!$A$33:$A$44,L$5)&amp;"!$f$3:$f$500"))*INDIRECT(INDEX('הוראות שימוש'!$A$33:$A$44,L$5)&amp;"!$g$3:$g$500"))</f>
        <v>0</v>
      </c>
      <c r="M65" s="51">
        <f ca="1">SUMPRODUCT(('סיכום שנתי'!$B65=INDIRECT(INDEX('הוראות שימוש'!$A$33:$A$44,M$5)&amp;"!$f$3:$f$500"))*INDIRECT(INDEX('הוראות שימוש'!$A$33:$A$44,M$5)&amp;"!$g$3:$g$500"))</f>
        <v>0</v>
      </c>
      <c r="N65" s="52">
        <f ca="1">SUMPRODUCT(('סיכום שנתי'!$B65=INDIRECT(INDEX('הוראות שימוש'!$A$33:$A$44,N$5)&amp;"!$f$3:$f$500"))*INDIRECT(INDEX('הוראות שימוש'!$A$33:$A$44,N$5)&amp;"!$g$3:$g$500"))</f>
        <v>0</v>
      </c>
      <c r="O65" s="81">
        <f ca="1">SUMPRODUCT(('סיכום שנתי'!$B65=INDIRECT(INDEX('הוראות שימוש'!$A$33:$A$44,O$5)&amp;"!$f$3:$f$500"))*INDIRECT(INDEX('הוראות שימוש'!$A$33:$A$44,O$5)&amp;"!$g$3:$g$500"))</f>
        <v>0</v>
      </c>
      <c r="P65" s="53">
        <f t="shared" ca="1" si="16"/>
        <v>0</v>
      </c>
      <c r="Q65" s="53">
        <f t="shared" ref="Q65:Q78" ca="1" si="17">-C65*SUM($D$6:$O$6)+SUM(D65:O65)</f>
        <v>0</v>
      </c>
    </row>
    <row r="66" spans="1:17" ht="15" customHeight="1" x14ac:dyDescent="0.2">
      <c r="A66" s="260"/>
      <c r="B66" s="255" t="s">
        <v>234</v>
      </c>
      <c r="C66" s="50">
        <v>0</v>
      </c>
      <c r="D66" s="80">
        <f ca="1">SUMPRODUCT(('סיכום שנתי'!$B66=INDIRECT(INDEX('הוראות שימוש'!$A$33:$A$44,D$5)&amp;"!$f$3:$f$500"))*INDIRECT(INDEX('הוראות שימוש'!$A$33:$A$44,D$5)&amp;"!$g$3:$g$500"))</f>
        <v>0</v>
      </c>
      <c r="E66" s="52">
        <f ca="1">SUMPRODUCT(('סיכום שנתי'!$B66=INDIRECT(INDEX('הוראות שימוש'!$A$33:$A$44,E$5)&amp;"!$f$3:$f$500"))*INDIRECT(INDEX('הוראות שימוש'!$A$33:$A$44,E$5)&amp;"!$g$3:$g$500"))</f>
        <v>0</v>
      </c>
      <c r="F66" s="52">
        <f ca="1">SUMPRODUCT(('סיכום שנתי'!$B66=INDIRECT(INDEX('הוראות שימוש'!$A$33:$A$44,F$5)&amp;"!$f$3:$f$500"))*INDIRECT(INDEX('הוראות שימוש'!$A$33:$A$44,F$5)&amp;"!$g$3:$g$500"))</f>
        <v>0</v>
      </c>
      <c r="G66" s="51">
        <f ca="1">SUMPRODUCT(('סיכום שנתי'!$B66=INDIRECT(INDEX('הוראות שימוש'!$A$33:$A$44,G$5)&amp;"!$f$3:$f$500"))*INDIRECT(INDEX('הוראות שימוש'!$A$33:$A$44,G$5)&amp;"!$g$3:$g$500"))</f>
        <v>0</v>
      </c>
      <c r="H66" s="52">
        <f ca="1">SUMPRODUCT(('סיכום שנתי'!$B66=INDIRECT(INDEX('הוראות שימוש'!$A$33:$A$44,H$5)&amp;"!$f$3:$f$500"))*INDIRECT(INDEX('הוראות שימוש'!$A$33:$A$44,H$5)&amp;"!$g$3:$g$500"))</f>
        <v>0</v>
      </c>
      <c r="I66" s="51">
        <f ca="1">SUMPRODUCT(('סיכום שנתי'!$B66=INDIRECT(INDEX('הוראות שימוש'!$A$33:$A$44,I$5)&amp;"!$f$3:$f$500"))*INDIRECT(INDEX('הוראות שימוש'!$A$33:$A$44,I$5)&amp;"!$g$3:$g$500"))</f>
        <v>0</v>
      </c>
      <c r="J66" s="52">
        <f ca="1">SUMPRODUCT(('סיכום שנתי'!$B66=INDIRECT(INDEX('הוראות שימוש'!$A$33:$A$44,J$5)&amp;"!$f$3:$f$500"))*INDIRECT(INDEX('הוראות שימוש'!$A$33:$A$44,J$5)&amp;"!$g$3:$g$500"))</f>
        <v>0</v>
      </c>
      <c r="K66" s="51">
        <f ca="1">SUMPRODUCT(('סיכום שנתי'!$B66=INDIRECT(INDEX('הוראות שימוש'!$A$33:$A$44,K$5)&amp;"!$f$3:$f$500"))*INDIRECT(INDEX('הוראות שימוש'!$A$33:$A$44,K$5)&amp;"!$g$3:$g$500"))</f>
        <v>0</v>
      </c>
      <c r="L66" s="52">
        <f ca="1">SUMPRODUCT(('סיכום שנתי'!$B66=INDIRECT(INDEX('הוראות שימוש'!$A$33:$A$44,L$5)&amp;"!$f$3:$f$500"))*INDIRECT(INDEX('הוראות שימוש'!$A$33:$A$44,L$5)&amp;"!$g$3:$g$500"))</f>
        <v>0</v>
      </c>
      <c r="M66" s="51">
        <f ca="1">SUMPRODUCT(('סיכום שנתי'!$B66=INDIRECT(INDEX('הוראות שימוש'!$A$33:$A$44,M$5)&amp;"!$f$3:$f$500"))*INDIRECT(INDEX('הוראות שימוש'!$A$33:$A$44,M$5)&amp;"!$g$3:$g$500"))</f>
        <v>0</v>
      </c>
      <c r="N66" s="52">
        <f ca="1">SUMPRODUCT(('סיכום שנתי'!$B66=INDIRECT(INDEX('הוראות שימוש'!$A$33:$A$44,N$5)&amp;"!$f$3:$f$500"))*INDIRECT(INDEX('הוראות שימוש'!$A$33:$A$44,N$5)&amp;"!$g$3:$g$500"))</f>
        <v>0</v>
      </c>
      <c r="O66" s="81">
        <f ca="1">SUMPRODUCT(('סיכום שנתי'!$B66=INDIRECT(INDEX('הוראות שימוש'!$A$33:$A$44,O$5)&amp;"!$f$3:$f$500"))*INDIRECT(INDEX('הוראות שימוש'!$A$33:$A$44,O$5)&amp;"!$g$3:$g$500"))</f>
        <v>0</v>
      </c>
      <c r="P66" s="53">
        <f t="shared" ca="1" si="16"/>
        <v>0</v>
      </c>
      <c r="Q66" s="53">
        <f t="shared" ca="1" si="17"/>
        <v>0</v>
      </c>
    </row>
    <row r="67" spans="1:17" ht="15" customHeight="1" x14ac:dyDescent="0.2">
      <c r="A67" s="260"/>
      <c r="B67" s="255" t="s">
        <v>235</v>
      </c>
      <c r="C67" s="50">
        <v>0</v>
      </c>
      <c r="D67" s="80">
        <f ca="1">SUMPRODUCT(('סיכום שנתי'!$B67=INDIRECT(INDEX('הוראות שימוש'!$A$33:$A$44,D$5)&amp;"!$f$3:$f$500"))*INDIRECT(INDEX('הוראות שימוש'!$A$33:$A$44,D$5)&amp;"!$g$3:$g$500"))</f>
        <v>0</v>
      </c>
      <c r="E67" s="52">
        <f ca="1">SUMPRODUCT(('סיכום שנתי'!$B67=INDIRECT(INDEX('הוראות שימוש'!$A$33:$A$44,E$5)&amp;"!$f$3:$f$500"))*INDIRECT(INDEX('הוראות שימוש'!$A$33:$A$44,E$5)&amp;"!$g$3:$g$500"))</f>
        <v>0</v>
      </c>
      <c r="F67" s="52">
        <f ca="1">SUMPRODUCT(('סיכום שנתי'!$B67=INDIRECT(INDEX('הוראות שימוש'!$A$33:$A$44,F$5)&amp;"!$f$3:$f$500"))*INDIRECT(INDEX('הוראות שימוש'!$A$33:$A$44,F$5)&amp;"!$g$3:$g$500"))</f>
        <v>0</v>
      </c>
      <c r="G67" s="51">
        <f ca="1">SUMPRODUCT(('סיכום שנתי'!$B67=INDIRECT(INDEX('הוראות שימוש'!$A$33:$A$44,G$5)&amp;"!$f$3:$f$500"))*INDIRECT(INDEX('הוראות שימוש'!$A$33:$A$44,G$5)&amp;"!$g$3:$g$500"))</f>
        <v>0</v>
      </c>
      <c r="H67" s="52">
        <f ca="1">SUMPRODUCT(('סיכום שנתי'!$B67=INDIRECT(INDEX('הוראות שימוש'!$A$33:$A$44,H$5)&amp;"!$f$3:$f$500"))*INDIRECT(INDEX('הוראות שימוש'!$A$33:$A$44,H$5)&amp;"!$g$3:$g$500"))</f>
        <v>0</v>
      </c>
      <c r="I67" s="51">
        <f ca="1">SUMPRODUCT(('סיכום שנתי'!$B67=INDIRECT(INDEX('הוראות שימוש'!$A$33:$A$44,I$5)&amp;"!$f$3:$f$500"))*INDIRECT(INDEX('הוראות שימוש'!$A$33:$A$44,I$5)&amp;"!$g$3:$g$500"))</f>
        <v>0</v>
      </c>
      <c r="J67" s="52">
        <f ca="1">SUMPRODUCT(('סיכום שנתי'!$B67=INDIRECT(INDEX('הוראות שימוש'!$A$33:$A$44,J$5)&amp;"!$f$3:$f$500"))*INDIRECT(INDEX('הוראות שימוש'!$A$33:$A$44,J$5)&amp;"!$g$3:$g$500"))</f>
        <v>0</v>
      </c>
      <c r="K67" s="51">
        <f ca="1">SUMPRODUCT(('סיכום שנתי'!$B67=INDIRECT(INDEX('הוראות שימוש'!$A$33:$A$44,K$5)&amp;"!$f$3:$f$500"))*INDIRECT(INDEX('הוראות שימוש'!$A$33:$A$44,K$5)&amp;"!$g$3:$g$500"))</f>
        <v>0</v>
      </c>
      <c r="L67" s="52">
        <f ca="1">SUMPRODUCT(('סיכום שנתי'!$B67=INDIRECT(INDEX('הוראות שימוש'!$A$33:$A$44,L$5)&amp;"!$f$3:$f$500"))*INDIRECT(INDEX('הוראות שימוש'!$A$33:$A$44,L$5)&amp;"!$g$3:$g$500"))</f>
        <v>0</v>
      </c>
      <c r="M67" s="51">
        <f ca="1">SUMPRODUCT(('סיכום שנתי'!$B67=INDIRECT(INDEX('הוראות שימוש'!$A$33:$A$44,M$5)&amp;"!$f$3:$f$500"))*INDIRECT(INDEX('הוראות שימוש'!$A$33:$A$44,M$5)&amp;"!$g$3:$g$500"))</f>
        <v>0</v>
      </c>
      <c r="N67" s="52">
        <f ca="1">SUMPRODUCT(('סיכום שנתי'!$B67=INDIRECT(INDEX('הוראות שימוש'!$A$33:$A$44,N$5)&amp;"!$f$3:$f$500"))*INDIRECT(INDEX('הוראות שימוש'!$A$33:$A$44,N$5)&amp;"!$g$3:$g$500"))</f>
        <v>0</v>
      </c>
      <c r="O67" s="81">
        <f ca="1">SUMPRODUCT(('סיכום שנתי'!$B67=INDIRECT(INDEX('הוראות שימוש'!$A$33:$A$44,O$5)&amp;"!$f$3:$f$500"))*INDIRECT(INDEX('הוראות שימוש'!$A$33:$A$44,O$5)&amp;"!$g$3:$g$500"))</f>
        <v>0</v>
      </c>
      <c r="P67" s="53">
        <f t="shared" ca="1" si="16"/>
        <v>0</v>
      </c>
      <c r="Q67" s="53">
        <f t="shared" ca="1" si="17"/>
        <v>0</v>
      </c>
    </row>
    <row r="68" spans="1:17" ht="15.75" customHeight="1" x14ac:dyDescent="0.2">
      <c r="A68" s="260"/>
      <c r="B68" s="255" t="s">
        <v>236</v>
      </c>
      <c r="C68" s="50">
        <v>0</v>
      </c>
      <c r="D68" s="80">
        <f ca="1">SUMPRODUCT(('סיכום שנתי'!$B68=INDIRECT(INDEX('הוראות שימוש'!$A$33:$A$44,D$5)&amp;"!$f$3:$f$500"))*INDIRECT(INDEX('הוראות שימוש'!$A$33:$A$44,D$5)&amp;"!$g$3:$g$500"))</f>
        <v>0</v>
      </c>
      <c r="E68" s="52">
        <f ca="1">SUMPRODUCT(('סיכום שנתי'!$B68=INDIRECT(INDEX('הוראות שימוש'!$A$33:$A$44,E$5)&amp;"!$f$3:$f$500"))*INDIRECT(INDEX('הוראות שימוש'!$A$33:$A$44,E$5)&amp;"!$g$3:$g$500"))</f>
        <v>0</v>
      </c>
      <c r="F68" s="52">
        <f ca="1">SUMPRODUCT(('סיכום שנתי'!$B68=INDIRECT(INDEX('הוראות שימוש'!$A$33:$A$44,F$5)&amp;"!$f$3:$f$500"))*INDIRECT(INDEX('הוראות שימוש'!$A$33:$A$44,F$5)&amp;"!$g$3:$g$500"))</f>
        <v>0</v>
      </c>
      <c r="G68" s="51">
        <f ca="1">SUMPRODUCT(('סיכום שנתי'!$B68=INDIRECT(INDEX('הוראות שימוש'!$A$33:$A$44,G$5)&amp;"!$f$3:$f$500"))*INDIRECT(INDEX('הוראות שימוש'!$A$33:$A$44,G$5)&amp;"!$g$3:$g$500"))</f>
        <v>0</v>
      </c>
      <c r="H68" s="52">
        <f ca="1">SUMPRODUCT(('סיכום שנתי'!$B68=INDIRECT(INDEX('הוראות שימוש'!$A$33:$A$44,H$5)&amp;"!$f$3:$f$500"))*INDIRECT(INDEX('הוראות שימוש'!$A$33:$A$44,H$5)&amp;"!$g$3:$g$500"))</f>
        <v>0</v>
      </c>
      <c r="I68" s="51">
        <f ca="1">SUMPRODUCT(('סיכום שנתי'!$B68=INDIRECT(INDEX('הוראות שימוש'!$A$33:$A$44,I$5)&amp;"!$f$3:$f$500"))*INDIRECT(INDEX('הוראות שימוש'!$A$33:$A$44,I$5)&amp;"!$g$3:$g$500"))</f>
        <v>0</v>
      </c>
      <c r="J68" s="52">
        <f ca="1">SUMPRODUCT(('סיכום שנתי'!$B68=INDIRECT(INDEX('הוראות שימוש'!$A$33:$A$44,J$5)&amp;"!$f$3:$f$500"))*INDIRECT(INDEX('הוראות שימוש'!$A$33:$A$44,J$5)&amp;"!$g$3:$g$500"))</f>
        <v>0</v>
      </c>
      <c r="K68" s="51">
        <f ca="1">SUMPRODUCT(('סיכום שנתי'!$B68=INDIRECT(INDEX('הוראות שימוש'!$A$33:$A$44,K$5)&amp;"!$f$3:$f$500"))*INDIRECT(INDEX('הוראות שימוש'!$A$33:$A$44,K$5)&amp;"!$g$3:$g$500"))</f>
        <v>0</v>
      </c>
      <c r="L68" s="52">
        <f ca="1">SUMPRODUCT(('סיכום שנתי'!$B68=INDIRECT(INDEX('הוראות שימוש'!$A$33:$A$44,L$5)&amp;"!$f$3:$f$500"))*INDIRECT(INDEX('הוראות שימוש'!$A$33:$A$44,L$5)&amp;"!$g$3:$g$500"))</f>
        <v>0</v>
      </c>
      <c r="M68" s="51">
        <f ca="1">SUMPRODUCT(('סיכום שנתי'!$B68=INDIRECT(INDEX('הוראות שימוש'!$A$33:$A$44,M$5)&amp;"!$f$3:$f$500"))*INDIRECT(INDEX('הוראות שימוש'!$A$33:$A$44,M$5)&amp;"!$g$3:$g$500"))</f>
        <v>0</v>
      </c>
      <c r="N68" s="52">
        <f ca="1">SUMPRODUCT(('סיכום שנתי'!$B68=INDIRECT(INDEX('הוראות שימוש'!$A$33:$A$44,N$5)&amp;"!$f$3:$f$500"))*INDIRECT(INDEX('הוראות שימוש'!$A$33:$A$44,N$5)&amp;"!$g$3:$g$500"))</f>
        <v>0</v>
      </c>
      <c r="O68" s="81">
        <f ca="1">SUMPRODUCT(('סיכום שנתי'!$B68=INDIRECT(INDEX('הוראות שימוש'!$A$33:$A$44,O$5)&amp;"!$f$3:$f$500"))*INDIRECT(INDEX('הוראות שימוש'!$A$33:$A$44,O$5)&amp;"!$g$3:$g$500"))</f>
        <v>0</v>
      </c>
      <c r="P68" s="53">
        <f t="shared" ca="1" si="16"/>
        <v>0</v>
      </c>
      <c r="Q68" s="53">
        <f t="shared" ca="1" si="17"/>
        <v>0</v>
      </c>
    </row>
    <row r="69" spans="1:17" ht="15" customHeight="1" x14ac:dyDescent="0.2">
      <c r="A69" s="260"/>
      <c r="B69" s="255" t="s">
        <v>237</v>
      </c>
      <c r="C69" s="50">
        <v>0</v>
      </c>
      <c r="D69" s="80">
        <f ca="1">SUMPRODUCT(('סיכום שנתי'!$B69=INDIRECT(INDEX('הוראות שימוש'!$A$33:$A$44,D$5)&amp;"!$f$3:$f$500"))*INDIRECT(INDEX('הוראות שימוש'!$A$33:$A$44,D$5)&amp;"!$g$3:$g$500"))</f>
        <v>0</v>
      </c>
      <c r="E69" s="52">
        <f ca="1">SUMPRODUCT(('סיכום שנתי'!$B69=INDIRECT(INDEX('הוראות שימוש'!$A$33:$A$44,E$5)&amp;"!$f$3:$f$500"))*INDIRECT(INDEX('הוראות שימוש'!$A$33:$A$44,E$5)&amp;"!$g$3:$g$500"))</f>
        <v>0</v>
      </c>
      <c r="F69" s="52">
        <f ca="1">SUMPRODUCT(('סיכום שנתי'!$B69=INDIRECT(INDEX('הוראות שימוש'!$A$33:$A$44,F$5)&amp;"!$f$3:$f$500"))*INDIRECT(INDEX('הוראות שימוש'!$A$33:$A$44,F$5)&amp;"!$g$3:$g$500"))</f>
        <v>0</v>
      </c>
      <c r="G69" s="51">
        <f ca="1">SUMPRODUCT(('סיכום שנתי'!$B69=INDIRECT(INDEX('הוראות שימוש'!$A$33:$A$44,G$5)&amp;"!$f$3:$f$500"))*INDIRECT(INDEX('הוראות שימוש'!$A$33:$A$44,G$5)&amp;"!$g$3:$g$500"))</f>
        <v>0</v>
      </c>
      <c r="H69" s="52">
        <f ca="1">SUMPRODUCT(('סיכום שנתי'!$B69=INDIRECT(INDEX('הוראות שימוש'!$A$33:$A$44,H$5)&amp;"!$f$3:$f$500"))*INDIRECT(INDEX('הוראות שימוש'!$A$33:$A$44,H$5)&amp;"!$g$3:$g$500"))</f>
        <v>0</v>
      </c>
      <c r="I69" s="51">
        <f ca="1">SUMPRODUCT(('סיכום שנתי'!$B69=INDIRECT(INDEX('הוראות שימוש'!$A$33:$A$44,I$5)&amp;"!$f$3:$f$500"))*INDIRECT(INDEX('הוראות שימוש'!$A$33:$A$44,I$5)&amp;"!$g$3:$g$500"))</f>
        <v>0</v>
      </c>
      <c r="J69" s="52">
        <f ca="1">SUMPRODUCT(('סיכום שנתי'!$B69=INDIRECT(INDEX('הוראות שימוש'!$A$33:$A$44,J$5)&amp;"!$f$3:$f$500"))*INDIRECT(INDEX('הוראות שימוש'!$A$33:$A$44,J$5)&amp;"!$g$3:$g$500"))</f>
        <v>0</v>
      </c>
      <c r="K69" s="51">
        <f ca="1">SUMPRODUCT(('סיכום שנתי'!$B69=INDIRECT(INDEX('הוראות שימוש'!$A$33:$A$44,K$5)&amp;"!$f$3:$f$500"))*INDIRECT(INDEX('הוראות שימוש'!$A$33:$A$44,K$5)&amp;"!$g$3:$g$500"))</f>
        <v>0</v>
      </c>
      <c r="L69" s="52">
        <f ca="1">SUMPRODUCT(('סיכום שנתי'!$B69=INDIRECT(INDEX('הוראות שימוש'!$A$33:$A$44,L$5)&amp;"!$f$3:$f$500"))*INDIRECT(INDEX('הוראות שימוש'!$A$33:$A$44,L$5)&amp;"!$g$3:$g$500"))</f>
        <v>0</v>
      </c>
      <c r="M69" s="51">
        <f ca="1">SUMPRODUCT(('סיכום שנתי'!$B69=INDIRECT(INDEX('הוראות שימוש'!$A$33:$A$44,M$5)&amp;"!$f$3:$f$500"))*INDIRECT(INDEX('הוראות שימוש'!$A$33:$A$44,M$5)&amp;"!$g$3:$g$500"))</f>
        <v>0</v>
      </c>
      <c r="N69" s="52">
        <f ca="1">SUMPRODUCT(('סיכום שנתי'!$B69=INDIRECT(INDEX('הוראות שימוש'!$A$33:$A$44,N$5)&amp;"!$f$3:$f$500"))*INDIRECT(INDEX('הוראות שימוש'!$A$33:$A$44,N$5)&amp;"!$g$3:$g$500"))</f>
        <v>0</v>
      </c>
      <c r="O69" s="81">
        <f ca="1">SUMPRODUCT(('סיכום שנתי'!$B69=INDIRECT(INDEX('הוראות שימוש'!$A$33:$A$44,O$5)&amp;"!$f$3:$f$500"))*INDIRECT(INDEX('הוראות שימוש'!$A$33:$A$44,O$5)&amp;"!$g$3:$g$500"))</f>
        <v>0</v>
      </c>
      <c r="P69" s="53">
        <f t="shared" ca="1" si="16"/>
        <v>0</v>
      </c>
      <c r="Q69" s="53">
        <f t="shared" ca="1" si="17"/>
        <v>0</v>
      </c>
    </row>
    <row r="70" spans="1:17" ht="15" customHeight="1" x14ac:dyDescent="0.2">
      <c r="A70" s="260"/>
      <c r="B70" s="255" t="s">
        <v>238</v>
      </c>
      <c r="C70" s="50">
        <v>0</v>
      </c>
      <c r="D70" s="80">
        <f ca="1">SUMPRODUCT(('סיכום שנתי'!$B70=INDIRECT(INDEX('הוראות שימוש'!$A$33:$A$44,D$5)&amp;"!$f$3:$f$500"))*INDIRECT(INDEX('הוראות שימוש'!$A$33:$A$44,D$5)&amp;"!$g$3:$g$500"))</f>
        <v>0</v>
      </c>
      <c r="E70" s="52">
        <f ca="1">SUMPRODUCT(('סיכום שנתי'!$B70=INDIRECT(INDEX('הוראות שימוש'!$A$33:$A$44,E$5)&amp;"!$f$3:$f$500"))*INDIRECT(INDEX('הוראות שימוש'!$A$33:$A$44,E$5)&amp;"!$g$3:$g$500"))</f>
        <v>0</v>
      </c>
      <c r="F70" s="52">
        <f ca="1">SUMPRODUCT(('סיכום שנתי'!$B70=INDIRECT(INDEX('הוראות שימוש'!$A$33:$A$44,F$5)&amp;"!$f$3:$f$500"))*INDIRECT(INDEX('הוראות שימוש'!$A$33:$A$44,F$5)&amp;"!$g$3:$g$500"))</f>
        <v>0</v>
      </c>
      <c r="G70" s="51">
        <f ca="1">SUMPRODUCT(('סיכום שנתי'!$B70=INDIRECT(INDEX('הוראות שימוש'!$A$33:$A$44,G$5)&amp;"!$f$3:$f$500"))*INDIRECT(INDEX('הוראות שימוש'!$A$33:$A$44,G$5)&amp;"!$g$3:$g$500"))</f>
        <v>0</v>
      </c>
      <c r="H70" s="52">
        <f ca="1">SUMPRODUCT(('סיכום שנתי'!$B70=INDIRECT(INDEX('הוראות שימוש'!$A$33:$A$44,H$5)&amp;"!$f$3:$f$500"))*INDIRECT(INDEX('הוראות שימוש'!$A$33:$A$44,H$5)&amp;"!$g$3:$g$500"))</f>
        <v>0</v>
      </c>
      <c r="I70" s="51">
        <f ca="1">SUMPRODUCT(('סיכום שנתי'!$B70=INDIRECT(INDEX('הוראות שימוש'!$A$33:$A$44,I$5)&amp;"!$f$3:$f$500"))*INDIRECT(INDEX('הוראות שימוש'!$A$33:$A$44,I$5)&amp;"!$g$3:$g$500"))</f>
        <v>0</v>
      </c>
      <c r="J70" s="52">
        <f ca="1">SUMPRODUCT(('סיכום שנתי'!$B70=INDIRECT(INDEX('הוראות שימוש'!$A$33:$A$44,J$5)&amp;"!$f$3:$f$500"))*INDIRECT(INDEX('הוראות שימוש'!$A$33:$A$44,J$5)&amp;"!$g$3:$g$500"))</f>
        <v>0</v>
      </c>
      <c r="K70" s="51">
        <f ca="1">SUMPRODUCT(('סיכום שנתי'!$B70=INDIRECT(INDEX('הוראות שימוש'!$A$33:$A$44,K$5)&amp;"!$f$3:$f$500"))*INDIRECT(INDEX('הוראות שימוש'!$A$33:$A$44,K$5)&amp;"!$g$3:$g$500"))</f>
        <v>0</v>
      </c>
      <c r="L70" s="52">
        <f ca="1">SUMPRODUCT(('סיכום שנתי'!$B70=INDIRECT(INDEX('הוראות שימוש'!$A$33:$A$44,L$5)&amp;"!$f$3:$f$500"))*INDIRECT(INDEX('הוראות שימוש'!$A$33:$A$44,L$5)&amp;"!$g$3:$g$500"))</f>
        <v>0</v>
      </c>
      <c r="M70" s="51">
        <f ca="1">SUMPRODUCT(('סיכום שנתי'!$B70=INDIRECT(INDEX('הוראות שימוש'!$A$33:$A$44,M$5)&amp;"!$f$3:$f$500"))*INDIRECT(INDEX('הוראות שימוש'!$A$33:$A$44,M$5)&amp;"!$g$3:$g$500"))</f>
        <v>0</v>
      </c>
      <c r="N70" s="52">
        <f ca="1">SUMPRODUCT(('סיכום שנתי'!$B70=INDIRECT(INDEX('הוראות שימוש'!$A$33:$A$44,N$5)&amp;"!$f$3:$f$500"))*INDIRECT(INDEX('הוראות שימוש'!$A$33:$A$44,N$5)&amp;"!$g$3:$g$500"))</f>
        <v>0</v>
      </c>
      <c r="O70" s="81">
        <f ca="1">SUMPRODUCT(('סיכום שנתי'!$B70=INDIRECT(INDEX('הוראות שימוש'!$A$33:$A$44,O$5)&amp;"!$f$3:$f$500"))*INDIRECT(INDEX('הוראות שימוש'!$A$33:$A$44,O$5)&amp;"!$g$3:$g$500"))</f>
        <v>0</v>
      </c>
      <c r="P70" s="53">
        <f t="shared" ca="1" si="16"/>
        <v>0</v>
      </c>
      <c r="Q70" s="53">
        <f t="shared" ca="1" si="17"/>
        <v>0</v>
      </c>
    </row>
    <row r="71" spans="1:17" ht="15" customHeight="1" x14ac:dyDescent="0.2">
      <c r="A71" s="260"/>
      <c r="B71" s="255" t="s">
        <v>21</v>
      </c>
      <c r="C71" s="50">
        <v>0</v>
      </c>
      <c r="D71" s="80">
        <f ca="1">SUMPRODUCT(('סיכום שנתי'!$B71=INDIRECT(INDEX('הוראות שימוש'!$A$33:$A$44,D$5)&amp;"!$f$3:$f$500"))*INDIRECT(INDEX('הוראות שימוש'!$A$33:$A$44,D$5)&amp;"!$g$3:$g$500"))</f>
        <v>0</v>
      </c>
      <c r="E71" s="52">
        <f ca="1">SUMPRODUCT(('סיכום שנתי'!$B71=INDIRECT(INDEX('הוראות שימוש'!$A$33:$A$44,E$5)&amp;"!$f$3:$f$500"))*INDIRECT(INDEX('הוראות שימוש'!$A$33:$A$44,E$5)&amp;"!$g$3:$g$500"))</f>
        <v>0</v>
      </c>
      <c r="F71" s="52">
        <f ca="1">SUMPRODUCT(('סיכום שנתי'!$B71=INDIRECT(INDEX('הוראות שימוש'!$A$33:$A$44,F$5)&amp;"!$f$3:$f$500"))*INDIRECT(INDEX('הוראות שימוש'!$A$33:$A$44,F$5)&amp;"!$g$3:$g$500"))</f>
        <v>0</v>
      </c>
      <c r="G71" s="51">
        <f ca="1">SUMPRODUCT(('סיכום שנתי'!$B71=INDIRECT(INDEX('הוראות שימוש'!$A$33:$A$44,G$5)&amp;"!$f$3:$f$500"))*INDIRECT(INDEX('הוראות שימוש'!$A$33:$A$44,G$5)&amp;"!$g$3:$g$500"))</f>
        <v>0</v>
      </c>
      <c r="H71" s="52">
        <f ca="1">SUMPRODUCT(('סיכום שנתי'!$B71=INDIRECT(INDEX('הוראות שימוש'!$A$33:$A$44,H$5)&amp;"!$f$3:$f$500"))*INDIRECT(INDEX('הוראות שימוש'!$A$33:$A$44,H$5)&amp;"!$g$3:$g$500"))</f>
        <v>0</v>
      </c>
      <c r="I71" s="51">
        <f ca="1">SUMPRODUCT(('סיכום שנתי'!$B71=INDIRECT(INDEX('הוראות שימוש'!$A$33:$A$44,I$5)&amp;"!$f$3:$f$500"))*INDIRECT(INDEX('הוראות שימוש'!$A$33:$A$44,I$5)&amp;"!$g$3:$g$500"))</f>
        <v>0</v>
      </c>
      <c r="J71" s="52">
        <f ca="1">SUMPRODUCT(('סיכום שנתי'!$B71=INDIRECT(INDEX('הוראות שימוש'!$A$33:$A$44,J$5)&amp;"!$f$3:$f$500"))*INDIRECT(INDEX('הוראות שימוש'!$A$33:$A$44,J$5)&amp;"!$g$3:$g$500"))</f>
        <v>0</v>
      </c>
      <c r="K71" s="51">
        <f ca="1">SUMPRODUCT(('סיכום שנתי'!$B71=INDIRECT(INDEX('הוראות שימוש'!$A$33:$A$44,K$5)&amp;"!$f$3:$f$500"))*INDIRECT(INDEX('הוראות שימוש'!$A$33:$A$44,K$5)&amp;"!$g$3:$g$500"))</f>
        <v>0</v>
      </c>
      <c r="L71" s="52">
        <f ca="1">SUMPRODUCT(('סיכום שנתי'!$B71=INDIRECT(INDEX('הוראות שימוש'!$A$33:$A$44,L$5)&amp;"!$f$3:$f$500"))*INDIRECT(INDEX('הוראות שימוש'!$A$33:$A$44,L$5)&amp;"!$g$3:$g$500"))</f>
        <v>0</v>
      </c>
      <c r="M71" s="51">
        <f ca="1">SUMPRODUCT(('סיכום שנתי'!$B71=INDIRECT(INDEX('הוראות שימוש'!$A$33:$A$44,M$5)&amp;"!$f$3:$f$500"))*INDIRECT(INDEX('הוראות שימוש'!$A$33:$A$44,M$5)&amp;"!$g$3:$g$500"))</f>
        <v>0</v>
      </c>
      <c r="N71" s="52">
        <f ca="1">SUMPRODUCT(('סיכום שנתי'!$B71=INDIRECT(INDEX('הוראות שימוש'!$A$33:$A$44,N$5)&amp;"!$f$3:$f$500"))*INDIRECT(INDEX('הוראות שימוש'!$A$33:$A$44,N$5)&amp;"!$g$3:$g$500"))</f>
        <v>0</v>
      </c>
      <c r="O71" s="81">
        <f ca="1">SUMPRODUCT(('סיכום שנתי'!$B71=INDIRECT(INDEX('הוראות שימוש'!$A$33:$A$44,O$5)&amp;"!$f$3:$f$500"))*INDIRECT(INDEX('הוראות שימוש'!$A$33:$A$44,O$5)&amp;"!$g$3:$g$500"))</f>
        <v>0</v>
      </c>
      <c r="P71" s="53">
        <f t="shared" ca="1" si="16"/>
        <v>0</v>
      </c>
      <c r="Q71" s="53">
        <f t="shared" ca="1" si="17"/>
        <v>0</v>
      </c>
    </row>
    <row r="72" spans="1:17" ht="15" customHeight="1" x14ac:dyDescent="0.2">
      <c r="A72" s="260"/>
      <c r="B72" s="255" t="s">
        <v>239</v>
      </c>
      <c r="C72" s="50">
        <v>0</v>
      </c>
      <c r="D72" s="80">
        <f ca="1">SUMPRODUCT(('סיכום שנתי'!$B72=INDIRECT(INDEX('הוראות שימוש'!$A$33:$A$44,D$5)&amp;"!$f$3:$f$500"))*INDIRECT(INDEX('הוראות שימוש'!$A$33:$A$44,D$5)&amp;"!$g$3:$g$500"))</f>
        <v>0</v>
      </c>
      <c r="E72" s="52">
        <f ca="1">SUMPRODUCT(('סיכום שנתי'!$B72=INDIRECT(INDEX('הוראות שימוש'!$A$33:$A$44,E$5)&amp;"!$f$3:$f$500"))*INDIRECT(INDEX('הוראות שימוש'!$A$33:$A$44,E$5)&amp;"!$g$3:$g$500"))</f>
        <v>0</v>
      </c>
      <c r="F72" s="52">
        <f ca="1">SUMPRODUCT(('סיכום שנתי'!$B72=INDIRECT(INDEX('הוראות שימוש'!$A$33:$A$44,F$5)&amp;"!$f$3:$f$500"))*INDIRECT(INDEX('הוראות שימוש'!$A$33:$A$44,F$5)&amp;"!$g$3:$g$500"))</f>
        <v>0</v>
      </c>
      <c r="G72" s="51">
        <f ca="1">SUMPRODUCT(('סיכום שנתי'!$B72=INDIRECT(INDEX('הוראות שימוש'!$A$33:$A$44,G$5)&amp;"!$f$3:$f$500"))*INDIRECT(INDEX('הוראות שימוש'!$A$33:$A$44,G$5)&amp;"!$g$3:$g$500"))</f>
        <v>0</v>
      </c>
      <c r="H72" s="52">
        <f ca="1">SUMPRODUCT(('סיכום שנתי'!$B72=INDIRECT(INDEX('הוראות שימוש'!$A$33:$A$44,H$5)&amp;"!$f$3:$f$500"))*INDIRECT(INDEX('הוראות שימוש'!$A$33:$A$44,H$5)&amp;"!$g$3:$g$500"))</f>
        <v>0</v>
      </c>
      <c r="I72" s="51">
        <f ca="1">SUMPRODUCT(('סיכום שנתי'!$B72=INDIRECT(INDEX('הוראות שימוש'!$A$33:$A$44,I$5)&amp;"!$f$3:$f$500"))*INDIRECT(INDEX('הוראות שימוש'!$A$33:$A$44,I$5)&amp;"!$g$3:$g$500"))</f>
        <v>0</v>
      </c>
      <c r="J72" s="52">
        <f ca="1">SUMPRODUCT(('סיכום שנתי'!$B72=INDIRECT(INDEX('הוראות שימוש'!$A$33:$A$44,J$5)&amp;"!$f$3:$f$500"))*INDIRECT(INDEX('הוראות שימוש'!$A$33:$A$44,J$5)&amp;"!$g$3:$g$500"))</f>
        <v>0</v>
      </c>
      <c r="K72" s="51">
        <f ca="1">SUMPRODUCT(('סיכום שנתי'!$B72=INDIRECT(INDEX('הוראות שימוש'!$A$33:$A$44,K$5)&amp;"!$f$3:$f$500"))*INDIRECT(INDEX('הוראות שימוש'!$A$33:$A$44,K$5)&amp;"!$g$3:$g$500"))</f>
        <v>0</v>
      </c>
      <c r="L72" s="52">
        <f ca="1">SUMPRODUCT(('סיכום שנתי'!$B72=INDIRECT(INDEX('הוראות שימוש'!$A$33:$A$44,L$5)&amp;"!$f$3:$f$500"))*INDIRECT(INDEX('הוראות שימוש'!$A$33:$A$44,L$5)&amp;"!$g$3:$g$500"))</f>
        <v>0</v>
      </c>
      <c r="M72" s="51">
        <f ca="1">SUMPRODUCT(('סיכום שנתי'!$B72=INDIRECT(INDEX('הוראות שימוש'!$A$33:$A$44,M$5)&amp;"!$f$3:$f$500"))*INDIRECT(INDEX('הוראות שימוש'!$A$33:$A$44,M$5)&amp;"!$g$3:$g$500"))</f>
        <v>0</v>
      </c>
      <c r="N72" s="52">
        <f ca="1">SUMPRODUCT(('סיכום שנתי'!$B72=INDIRECT(INDEX('הוראות שימוש'!$A$33:$A$44,N$5)&amp;"!$f$3:$f$500"))*INDIRECT(INDEX('הוראות שימוש'!$A$33:$A$44,N$5)&amp;"!$g$3:$g$500"))</f>
        <v>0</v>
      </c>
      <c r="O72" s="81">
        <f ca="1">SUMPRODUCT(('סיכום שנתי'!$B72=INDIRECT(INDEX('הוראות שימוש'!$A$33:$A$44,O$5)&amp;"!$f$3:$f$500"))*INDIRECT(INDEX('הוראות שימוש'!$A$33:$A$44,O$5)&amp;"!$g$3:$g$500"))</f>
        <v>0</v>
      </c>
      <c r="P72" s="53">
        <f t="shared" ca="1" si="16"/>
        <v>0</v>
      </c>
      <c r="Q72" s="53">
        <f t="shared" ca="1" si="17"/>
        <v>0</v>
      </c>
    </row>
    <row r="73" spans="1:17" ht="15.75" customHeight="1" x14ac:dyDescent="0.2">
      <c r="A73" s="260"/>
      <c r="B73" s="255" t="s">
        <v>240</v>
      </c>
      <c r="C73" s="50">
        <v>0</v>
      </c>
      <c r="D73" s="80">
        <f ca="1">SUMPRODUCT(('סיכום שנתי'!$B73=INDIRECT(INDEX('הוראות שימוש'!$A$33:$A$44,D$5)&amp;"!$f$3:$f$500"))*INDIRECT(INDEX('הוראות שימוש'!$A$33:$A$44,D$5)&amp;"!$g$3:$g$500"))</f>
        <v>0</v>
      </c>
      <c r="E73" s="52">
        <f ca="1">SUMPRODUCT(('סיכום שנתי'!$B73=INDIRECT(INDEX('הוראות שימוש'!$A$33:$A$44,E$5)&amp;"!$f$3:$f$500"))*INDIRECT(INDEX('הוראות שימוש'!$A$33:$A$44,E$5)&amp;"!$g$3:$g$500"))</f>
        <v>0</v>
      </c>
      <c r="F73" s="52">
        <f ca="1">SUMPRODUCT(('סיכום שנתי'!$B73=INDIRECT(INDEX('הוראות שימוש'!$A$33:$A$44,F$5)&amp;"!$f$3:$f$500"))*INDIRECT(INDEX('הוראות שימוש'!$A$33:$A$44,F$5)&amp;"!$g$3:$g$500"))</f>
        <v>0</v>
      </c>
      <c r="G73" s="51">
        <f ca="1">SUMPRODUCT(('סיכום שנתי'!$B73=INDIRECT(INDEX('הוראות שימוש'!$A$33:$A$44,G$5)&amp;"!$f$3:$f$500"))*INDIRECT(INDEX('הוראות שימוש'!$A$33:$A$44,G$5)&amp;"!$g$3:$g$500"))</f>
        <v>0</v>
      </c>
      <c r="H73" s="52">
        <f ca="1">SUMPRODUCT(('סיכום שנתי'!$B73=INDIRECT(INDEX('הוראות שימוש'!$A$33:$A$44,H$5)&amp;"!$f$3:$f$500"))*INDIRECT(INDEX('הוראות שימוש'!$A$33:$A$44,H$5)&amp;"!$g$3:$g$500"))</f>
        <v>0</v>
      </c>
      <c r="I73" s="51">
        <f ca="1">SUMPRODUCT(('סיכום שנתי'!$B73=INDIRECT(INDEX('הוראות שימוש'!$A$33:$A$44,I$5)&amp;"!$f$3:$f$500"))*INDIRECT(INDEX('הוראות שימוש'!$A$33:$A$44,I$5)&amp;"!$g$3:$g$500"))</f>
        <v>0</v>
      </c>
      <c r="J73" s="52">
        <f ca="1">SUMPRODUCT(('סיכום שנתי'!$B73=INDIRECT(INDEX('הוראות שימוש'!$A$33:$A$44,J$5)&amp;"!$f$3:$f$500"))*INDIRECT(INDEX('הוראות שימוש'!$A$33:$A$44,J$5)&amp;"!$g$3:$g$500"))</f>
        <v>0</v>
      </c>
      <c r="K73" s="51">
        <f ca="1">SUMPRODUCT(('סיכום שנתי'!$B73=INDIRECT(INDEX('הוראות שימוש'!$A$33:$A$44,K$5)&amp;"!$f$3:$f$500"))*INDIRECT(INDEX('הוראות שימוש'!$A$33:$A$44,K$5)&amp;"!$g$3:$g$500"))</f>
        <v>0</v>
      </c>
      <c r="L73" s="52">
        <f ca="1">SUMPRODUCT(('סיכום שנתי'!$B73=INDIRECT(INDEX('הוראות שימוש'!$A$33:$A$44,L$5)&amp;"!$f$3:$f$500"))*INDIRECT(INDEX('הוראות שימוש'!$A$33:$A$44,L$5)&amp;"!$g$3:$g$500"))</f>
        <v>0</v>
      </c>
      <c r="M73" s="51">
        <f ca="1">SUMPRODUCT(('סיכום שנתי'!$B73=INDIRECT(INDEX('הוראות שימוש'!$A$33:$A$44,M$5)&amp;"!$f$3:$f$500"))*INDIRECT(INDEX('הוראות שימוש'!$A$33:$A$44,M$5)&amp;"!$g$3:$g$500"))</f>
        <v>0</v>
      </c>
      <c r="N73" s="52">
        <f ca="1">SUMPRODUCT(('סיכום שנתי'!$B73=INDIRECT(INDEX('הוראות שימוש'!$A$33:$A$44,N$5)&amp;"!$f$3:$f$500"))*INDIRECT(INDEX('הוראות שימוש'!$A$33:$A$44,N$5)&amp;"!$g$3:$g$500"))</f>
        <v>0</v>
      </c>
      <c r="O73" s="81">
        <f ca="1">SUMPRODUCT(('סיכום שנתי'!$B73=INDIRECT(INDEX('הוראות שימוש'!$A$33:$A$44,O$5)&amp;"!$f$3:$f$500"))*INDIRECT(INDEX('הוראות שימוש'!$A$33:$A$44,O$5)&amp;"!$g$3:$g$500"))</f>
        <v>0</v>
      </c>
      <c r="P73" s="53">
        <f t="shared" ca="1" si="16"/>
        <v>0</v>
      </c>
      <c r="Q73" s="53">
        <f t="shared" ca="1" si="17"/>
        <v>0</v>
      </c>
    </row>
    <row r="74" spans="1:17" ht="15" customHeight="1" x14ac:dyDescent="0.2">
      <c r="A74" s="260"/>
      <c r="B74" s="82" t="s">
        <v>14</v>
      </c>
      <c r="C74" s="50">
        <v>0</v>
      </c>
      <c r="D74" s="80">
        <f ca="1">SUMPRODUCT(('סיכום שנתי'!$B74=INDIRECT(INDEX('הוראות שימוש'!$A$33:$A$44,D$5)&amp;"!$f$3:$f$500"))*INDIRECT(INDEX('הוראות שימוש'!$A$33:$A$44,D$5)&amp;"!$g$3:$g$500"))</f>
        <v>0</v>
      </c>
      <c r="E74" s="52">
        <f ca="1">SUMPRODUCT(('סיכום שנתי'!$B74=INDIRECT(INDEX('הוראות שימוש'!$A$33:$A$44,E$5)&amp;"!$f$3:$f$500"))*INDIRECT(INDEX('הוראות שימוש'!$A$33:$A$44,E$5)&amp;"!$g$3:$g$500"))</f>
        <v>0</v>
      </c>
      <c r="F74" s="52">
        <f ca="1">SUMPRODUCT(('סיכום שנתי'!$B74=INDIRECT(INDEX('הוראות שימוש'!$A$33:$A$44,F$5)&amp;"!$f$3:$f$500"))*INDIRECT(INDEX('הוראות שימוש'!$A$33:$A$44,F$5)&amp;"!$g$3:$g$500"))</f>
        <v>0</v>
      </c>
      <c r="G74" s="51">
        <f ca="1">SUMPRODUCT(('סיכום שנתי'!$B74=INDIRECT(INDEX('הוראות שימוש'!$A$33:$A$44,G$5)&amp;"!$f$3:$f$500"))*INDIRECT(INDEX('הוראות שימוש'!$A$33:$A$44,G$5)&amp;"!$g$3:$g$500"))</f>
        <v>0</v>
      </c>
      <c r="H74" s="52">
        <f ca="1">SUMPRODUCT(('סיכום שנתי'!$B74=INDIRECT(INDEX('הוראות שימוש'!$A$33:$A$44,H$5)&amp;"!$f$3:$f$500"))*INDIRECT(INDEX('הוראות שימוש'!$A$33:$A$44,H$5)&amp;"!$g$3:$g$500"))</f>
        <v>0</v>
      </c>
      <c r="I74" s="51">
        <f ca="1">SUMPRODUCT(('סיכום שנתי'!$B74=INDIRECT(INDEX('הוראות שימוש'!$A$33:$A$44,I$5)&amp;"!$f$3:$f$500"))*INDIRECT(INDEX('הוראות שימוש'!$A$33:$A$44,I$5)&amp;"!$g$3:$g$500"))</f>
        <v>0</v>
      </c>
      <c r="J74" s="52">
        <f ca="1">SUMPRODUCT(('סיכום שנתי'!$B74=INDIRECT(INDEX('הוראות שימוש'!$A$33:$A$44,J$5)&amp;"!$f$3:$f$500"))*INDIRECT(INDEX('הוראות שימוש'!$A$33:$A$44,J$5)&amp;"!$g$3:$g$500"))</f>
        <v>0</v>
      </c>
      <c r="K74" s="51">
        <f ca="1">SUMPRODUCT(('סיכום שנתי'!$B74=INDIRECT(INDEX('הוראות שימוש'!$A$33:$A$44,K$5)&amp;"!$f$3:$f$500"))*INDIRECT(INDEX('הוראות שימוש'!$A$33:$A$44,K$5)&amp;"!$g$3:$g$500"))</f>
        <v>0</v>
      </c>
      <c r="L74" s="52">
        <f ca="1">SUMPRODUCT(('סיכום שנתי'!$B74=INDIRECT(INDEX('הוראות שימוש'!$A$33:$A$44,L$5)&amp;"!$f$3:$f$500"))*INDIRECT(INDEX('הוראות שימוש'!$A$33:$A$44,L$5)&amp;"!$g$3:$g$500"))</f>
        <v>0</v>
      </c>
      <c r="M74" s="51">
        <f ca="1">SUMPRODUCT(('סיכום שנתי'!$B74=INDIRECT(INDEX('הוראות שימוש'!$A$33:$A$44,M$5)&amp;"!$f$3:$f$500"))*INDIRECT(INDEX('הוראות שימוש'!$A$33:$A$44,M$5)&amp;"!$g$3:$g$500"))</f>
        <v>0</v>
      </c>
      <c r="N74" s="52">
        <f ca="1">SUMPRODUCT(('סיכום שנתי'!$B74=INDIRECT(INDEX('הוראות שימוש'!$A$33:$A$44,N$5)&amp;"!$f$3:$f$500"))*INDIRECT(INDEX('הוראות שימוש'!$A$33:$A$44,N$5)&amp;"!$g$3:$g$500"))</f>
        <v>0</v>
      </c>
      <c r="O74" s="81">
        <f ca="1">SUMPRODUCT(('סיכום שנתי'!$B74=INDIRECT(INDEX('הוראות שימוש'!$A$33:$A$44,O$5)&amp;"!$f$3:$f$500"))*INDIRECT(INDEX('הוראות שימוש'!$A$33:$A$44,O$5)&amp;"!$g$3:$g$500"))</f>
        <v>0</v>
      </c>
      <c r="P74" s="53">
        <f t="shared" ca="1" si="16"/>
        <v>0</v>
      </c>
      <c r="Q74" s="53">
        <f t="shared" ca="1" si="17"/>
        <v>0</v>
      </c>
    </row>
    <row r="75" spans="1:17" ht="15" customHeight="1" x14ac:dyDescent="0.2">
      <c r="A75" s="260"/>
      <c r="B75" s="82" t="s">
        <v>22</v>
      </c>
      <c r="C75" s="50">
        <v>0</v>
      </c>
      <c r="D75" s="80">
        <f ca="1">SUMPRODUCT(('סיכום שנתי'!$B75=INDIRECT(INDEX('הוראות שימוש'!$A$33:$A$44,D$5)&amp;"!$f$3:$f$500"))*INDIRECT(INDEX('הוראות שימוש'!$A$33:$A$44,D$5)&amp;"!$g$3:$g$500"))</f>
        <v>0</v>
      </c>
      <c r="E75" s="52">
        <f ca="1">SUMPRODUCT(('סיכום שנתי'!$B75=INDIRECT(INDEX('הוראות שימוש'!$A$33:$A$44,E$5)&amp;"!$f$3:$f$500"))*INDIRECT(INDEX('הוראות שימוש'!$A$33:$A$44,E$5)&amp;"!$g$3:$g$500"))</f>
        <v>0</v>
      </c>
      <c r="F75" s="52">
        <f ca="1">SUMPRODUCT(('סיכום שנתי'!$B75=INDIRECT(INDEX('הוראות שימוש'!$A$33:$A$44,F$5)&amp;"!$f$3:$f$500"))*INDIRECT(INDEX('הוראות שימוש'!$A$33:$A$44,F$5)&amp;"!$g$3:$g$500"))</f>
        <v>0</v>
      </c>
      <c r="G75" s="51">
        <f ca="1">SUMPRODUCT(('סיכום שנתי'!$B75=INDIRECT(INDEX('הוראות שימוש'!$A$33:$A$44,G$5)&amp;"!$f$3:$f$500"))*INDIRECT(INDEX('הוראות שימוש'!$A$33:$A$44,G$5)&amp;"!$g$3:$g$500"))</f>
        <v>0</v>
      </c>
      <c r="H75" s="52">
        <f ca="1">SUMPRODUCT(('סיכום שנתי'!$B75=INDIRECT(INDEX('הוראות שימוש'!$A$33:$A$44,H$5)&amp;"!$f$3:$f$500"))*INDIRECT(INDEX('הוראות שימוש'!$A$33:$A$44,H$5)&amp;"!$g$3:$g$500"))</f>
        <v>0</v>
      </c>
      <c r="I75" s="51">
        <f ca="1">SUMPRODUCT(('סיכום שנתי'!$B75=INDIRECT(INDEX('הוראות שימוש'!$A$33:$A$44,I$5)&amp;"!$f$3:$f$500"))*INDIRECT(INDEX('הוראות שימוש'!$A$33:$A$44,I$5)&amp;"!$g$3:$g$500"))</f>
        <v>0</v>
      </c>
      <c r="J75" s="52">
        <f ca="1">SUMPRODUCT(('סיכום שנתי'!$B75=INDIRECT(INDEX('הוראות שימוש'!$A$33:$A$44,J$5)&amp;"!$f$3:$f$500"))*INDIRECT(INDEX('הוראות שימוש'!$A$33:$A$44,J$5)&amp;"!$g$3:$g$500"))</f>
        <v>0</v>
      </c>
      <c r="K75" s="51">
        <f ca="1">SUMPRODUCT(('סיכום שנתי'!$B75=INDIRECT(INDEX('הוראות שימוש'!$A$33:$A$44,K$5)&amp;"!$f$3:$f$500"))*INDIRECT(INDEX('הוראות שימוש'!$A$33:$A$44,K$5)&amp;"!$g$3:$g$500"))</f>
        <v>0</v>
      </c>
      <c r="L75" s="52">
        <f ca="1">SUMPRODUCT(('סיכום שנתי'!$B75=INDIRECT(INDEX('הוראות שימוש'!$A$33:$A$44,L$5)&amp;"!$f$3:$f$500"))*INDIRECT(INDEX('הוראות שימוש'!$A$33:$A$44,L$5)&amp;"!$g$3:$g$500"))</f>
        <v>0</v>
      </c>
      <c r="M75" s="51">
        <f ca="1">SUMPRODUCT(('סיכום שנתי'!$B75=INDIRECT(INDEX('הוראות שימוש'!$A$33:$A$44,M$5)&amp;"!$f$3:$f$500"))*INDIRECT(INDEX('הוראות שימוש'!$A$33:$A$44,M$5)&amp;"!$g$3:$g$500"))</f>
        <v>0</v>
      </c>
      <c r="N75" s="52">
        <f ca="1">SUMPRODUCT(('סיכום שנתי'!$B75=INDIRECT(INDEX('הוראות שימוש'!$A$33:$A$44,N$5)&amp;"!$f$3:$f$500"))*INDIRECT(INDEX('הוראות שימוש'!$A$33:$A$44,N$5)&amp;"!$g$3:$g$500"))</f>
        <v>0</v>
      </c>
      <c r="O75" s="81">
        <f ca="1">SUMPRODUCT(('סיכום שנתי'!$B75=INDIRECT(INDEX('הוראות שימוש'!$A$33:$A$44,O$5)&amp;"!$f$3:$f$500"))*INDIRECT(INDEX('הוראות שימוש'!$A$33:$A$44,O$5)&amp;"!$g$3:$g$500"))</f>
        <v>0</v>
      </c>
      <c r="P75" s="53">
        <f t="shared" ca="1" si="16"/>
        <v>0</v>
      </c>
      <c r="Q75" s="53">
        <f t="shared" ca="1" si="17"/>
        <v>0</v>
      </c>
    </row>
    <row r="76" spans="1:17" ht="15" customHeight="1" x14ac:dyDescent="0.2">
      <c r="A76" s="260"/>
      <c r="B76" s="82" t="s">
        <v>11</v>
      </c>
      <c r="C76" s="50">
        <v>0</v>
      </c>
      <c r="D76" s="80">
        <f ca="1">SUMPRODUCT(('סיכום שנתי'!$B76=INDIRECT(INDEX('הוראות שימוש'!$A$33:$A$44,D$5)&amp;"!$f$3:$f$500"))*INDIRECT(INDEX('הוראות שימוש'!$A$33:$A$44,D$5)&amp;"!$g$3:$g$500"))</f>
        <v>0</v>
      </c>
      <c r="E76" s="52">
        <f ca="1">SUMPRODUCT(('סיכום שנתי'!$B76=INDIRECT(INDEX('הוראות שימוש'!$A$33:$A$44,E$5)&amp;"!$f$3:$f$500"))*INDIRECT(INDEX('הוראות שימוש'!$A$33:$A$44,E$5)&amp;"!$g$3:$g$500"))</f>
        <v>0</v>
      </c>
      <c r="F76" s="52">
        <f ca="1">SUMPRODUCT(('סיכום שנתי'!$B76=INDIRECT(INDEX('הוראות שימוש'!$A$33:$A$44,F$5)&amp;"!$f$3:$f$500"))*INDIRECT(INDEX('הוראות שימוש'!$A$33:$A$44,F$5)&amp;"!$g$3:$g$500"))</f>
        <v>0</v>
      </c>
      <c r="G76" s="51">
        <f ca="1">SUMPRODUCT(('סיכום שנתי'!$B76=INDIRECT(INDEX('הוראות שימוש'!$A$33:$A$44,G$5)&amp;"!$f$3:$f$500"))*INDIRECT(INDEX('הוראות שימוש'!$A$33:$A$44,G$5)&amp;"!$g$3:$g$500"))</f>
        <v>0</v>
      </c>
      <c r="H76" s="52">
        <f ca="1">SUMPRODUCT(('סיכום שנתי'!$B76=INDIRECT(INDEX('הוראות שימוש'!$A$33:$A$44,H$5)&amp;"!$f$3:$f$500"))*INDIRECT(INDEX('הוראות שימוש'!$A$33:$A$44,H$5)&amp;"!$g$3:$g$500"))</f>
        <v>0</v>
      </c>
      <c r="I76" s="51">
        <f ca="1">SUMPRODUCT(('סיכום שנתי'!$B76=INDIRECT(INDEX('הוראות שימוש'!$A$33:$A$44,I$5)&amp;"!$f$3:$f$500"))*INDIRECT(INDEX('הוראות שימוש'!$A$33:$A$44,I$5)&amp;"!$g$3:$g$500"))</f>
        <v>0</v>
      </c>
      <c r="J76" s="52">
        <f ca="1">SUMPRODUCT(('סיכום שנתי'!$B76=INDIRECT(INDEX('הוראות שימוש'!$A$33:$A$44,J$5)&amp;"!$f$3:$f$500"))*INDIRECT(INDEX('הוראות שימוש'!$A$33:$A$44,J$5)&amp;"!$g$3:$g$500"))</f>
        <v>0</v>
      </c>
      <c r="K76" s="51">
        <f ca="1">SUMPRODUCT(('סיכום שנתי'!$B76=INDIRECT(INDEX('הוראות שימוש'!$A$33:$A$44,K$5)&amp;"!$f$3:$f$500"))*INDIRECT(INDEX('הוראות שימוש'!$A$33:$A$44,K$5)&amp;"!$g$3:$g$500"))</f>
        <v>0</v>
      </c>
      <c r="L76" s="52">
        <f ca="1">SUMPRODUCT(('סיכום שנתי'!$B76=INDIRECT(INDEX('הוראות שימוש'!$A$33:$A$44,L$5)&amp;"!$f$3:$f$500"))*INDIRECT(INDEX('הוראות שימוש'!$A$33:$A$44,L$5)&amp;"!$g$3:$g$500"))</f>
        <v>0</v>
      </c>
      <c r="M76" s="51">
        <f ca="1">SUMPRODUCT(('סיכום שנתי'!$B76=INDIRECT(INDEX('הוראות שימוש'!$A$33:$A$44,M$5)&amp;"!$f$3:$f$500"))*INDIRECT(INDEX('הוראות שימוש'!$A$33:$A$44,M$5)&amp;"!$g$3:$g$500"))</f>
        <v>0</v>
      </c>
      <c r="N76" s="52">
        <f ca="1">SUMPRODUCT(('סיכום שנתי'!$B76=INDIRECT(INDEX('הוראות שימוש'!$A$33:$A$44,N$5)&amp;"!$f$3:$f$500"))*INDIRECT(INDEX('הוראות שימוש'!$A$33:$A$44,N$5)&amp;"!$g$3:$g$500"))</f>
        <v>0</v>
      </c>
      <c r="O76" s="81">
        <f ca="1">SUMPRODUCT(('סיכום שנתי'!$B76=INDIRECT(INDEX('הוראות שימוש'!$A$33:$A$44,O$5)&amp;"!$f$3:$f$500"))*INDIRECT(INDEX('הוראות שימוש'!$A$33:$A$44,O$5)&amp;"!$g$3:$g$500"))</f>
        <v>0</v>
      </c>
      <c r="P76" s="53">
        <f t="shared" ca="1" si="16"/>
        <v>0</v>
      </c>
      <c r="Q76" s="53">
        <f t="shared" ca="1" si="17"/>
        <v>0</v>
      </c>
    </row>
    <row r="77" spans="1:17" ht="15" customHeight="1" x14ac:dyDescent="0.2">
      <c r="A77" s="260"/>
      <c r="B77" s="256" t="s">
        <v>59</v>
      </c>
      <c r="C77" s="50">
        <v>0</v>
      </c>
      <c r="D77" s="80">
        <f ca="1">SUMPRODUCT(('סיכום שנתי'!$B77=INDIRECT(INDEX('הוראות שימוש'!$A$33:$A$44,D$5)&amp;"!$f$3:$f$500"))*INDIRECT(INDEX('הוראות שימוש'!$A$33:$A$44,D$5)&amp;"!$g$3:$g$500"))</f>
        <v>0</v>
      </c>
      <c r="E77" s="52">
        <f ca="1">SUMPRODUCT(('סיכום שנתי'!$B77=INDIRECT(INDEX('הוראות שימוש'!$A$33:$A$44,E$5)&amp;"!$f$3:$f$500"))*INDIRECT(INDEX('הוראות שימוש'!$A$33:$A$44,E$5)&amp;"!$g$3:$g$500"))</f>
        <v>0</v>
      </c>
      <c r="F77" s="52">
        <f ca="1">SUMPRODUCT(('סיכום שנתי'!$B77=INDIRECT(INDEX('הוראות שימוש'!$A$33:$A$44,F$5)&amp;"!$f$3:$f$500"))*INDIRECT(INDEX('הוראות שימוש'!$A$33:$A$44,F$5)&amp;"!$g$3:$g$500"))</f>
        <v>0</v>
      </c>
      <c r="G77" s="51">
        <f ca="1">SUMPRODUCT(('סיכום שנתי'!$B77=INDIRECT(INDEX('הוראות שימוש'!$A$33:$A$44,G$5)&amp;"!$f$3:$f$500"))*INDIRECT(INDEX('הוראות שימוש'!$A$33:$A$44,G$5)&amp;"!$g$3:$g$500"))</f>
        <v>0</v>
      </c>
      <c r="H77" s="52">
        <f ca="1">SUMPRODUCT(('סיכום שנתי'!$B77=INDIRECT(INDEX('הוראות שימוש'!$A$33:$A$44,H$5)&amp;"!$f$3:$f$500"))*INDIRECT(INDEX('הוראות שימוש'!$A$33:$A$44,H$5)&amp;"!$g$3:$g$500"))</f>
        <v>0</v>
      </c>
      <c r="I77" s="51">
        <f ca="1">SUMPRODUCT(('סיכום שנתי'!$B77=INDIRECT(INDEX('הוראות שימוש'!$A$33:$A$44,I$5)&amp;"!$f$3:$f$500"))*INDIRECT(INDEX('הוראות שימוש'!$A$33:$A$44,I$5)&amp;"!$g$3:$g$500"))</f>
        <v>0</v>
      </c>
      <c r="J77" s="52">
        <f ca="1">SUMPRODUCT(('סיכום שנתי'!$B77=INDIRECT(INDEX('הוראות שימוש'!$A$33:$A$44,J$5)&amp;"!$f$3:$f$500"))*INDIRECT(INDEX('הוראות שימוש'!$A$33:$A$44,J$5)&amp;"!$g$3:$g$500"))</f>
        <v>0</v>
      </c>
      <c r="K77" s="51">
        <f ca="1">SUMPRODUCT(('סיכום שנתי'!$B77=INDIRECT(INDEX('הוראות שימוש'!$A$33:$A$44,K$5)&amp;"!$f$3:$f$500"))*INDIRECT(INDEX('הוראות שימוש'!$A$33:$A$44,K$5)&amp;"!$g$3:$g$500"))</f>
        <v>0</v>
      </c>
      <c r="L77" s="52">
        <f ca="1">SUMPRODUCT(('סיכום שנתי'!$B77=INDIRECT(INDEX('הוראות שימוש'!$A$33:$A$44,L$5)&amp;"!$f$3:$f$500"))*INDIRECT(INDEX('הוראות שימוש'!$A$33:$A$44,L$5)&amp;"!$g$3:$g$500"))</f>
        <v>0</v>
      </c>
      <c r="M77" s="51">
        <f ca="1">SUMPRODUCT(('סיכום שנתי'!$B77=INDIRECT(INDEX('הוראות שימוש'!$A$33:$A$44,M$5)&amp;"!$f$3:$f$500"))*INDIRECT(INDEX('הוראות שימוש'!$A$33:$A$44,M$5)&amp;"!$g$3:$g$500"))</f>
        <v>0</v>
      </c>
      <c r="N77" s="52">
        <f ca="1">SUMPRODUCT(('סיכום שנתי'!$B77=INDIRECT(INDEX('הוראות שימוש'!$A$33:$A$44,N$5)&amp;"!$f$3:$f$500"))*INDIRECT(INDEX('הוראות שימוש'!$A$33:$A$44,N$5)&amp;"!$g$3:$g$500"))</f>
        <v>0</v>
      </c>
      <c r="O77" s="81">
        <f ca="1">SUMPRODUCT(('סיכום שנתי'!$B77=INDIRECT(INDEX('הוראות שימוש'!$A$33:$A$44,O$5)&amp;"!$f$3:$f$500"))*INDIRECT(INDEX('הוראות שימוש'!$A$33:$A$44,O$5)&amp;"!$g$3:$g$500"))</f>
        <v>0</v>
      </c>
      <c r="P77" s="53">
        <f t="shared" ca="1" si="16"/>
        <v>0</v>
      </c>
      <c r="Q77" s="53">
        <f t="shared" ca="1" si="17"/>
        <v>0</v>
      </c>
    </row>
    <row r="78" spans="1:17" ht="15.75" customHeight="1" thickBot="1" x14ac:dyDescent="0.25">
      <c r="A78" s="261"/>
      <c r="B78" s="257" t="s">
        <v>60</v>
      </c>
      <c r="C78" s="56">
        <v>0</v>
      </c>
      <c r="D78" s="83">
        <f ca="1">SUMPRODUCT(('סיכום שנתי'!$B78=INDIRECT(INDEX('הוראות שימוש'!$A$33:$A$44,D$5)&amp;"!$f$3:$f$500"))*INDIRECT(INDEX('הוראות שימוש'!$A$33:$A$44,D$5)&amp;"!$g$3:$g$500"))</f>
        <v>0</v>
      </c>
      <c r="E78" s="58">
        <f ca="1">SUMPRODUCT(('סיכום שנתי'!$B78=INDIRECT(INDEX('הוראות שימוש'!$A$33:$A$44,E$5)&amp;"!$f$3:$f$500"))*INDIRECT(INDEX('הוראות שימוש'!$A$33:$A$44,E$5)&amp;"!$g$3:$g$500"))</f>
        <v>0</v>
      </c>
      <c r="F78" s="58">
        <f ca="1">SUMPRODUCT(('סיכום שנתי'!$B78=INDIRECT(INDEX('הוראות שימוש'!$A$33:$A$44,F$5)&amp;"!$f$3:$f$500"))*INDIRECT(INDEX('הוראות שימוש'!$A$33:$A$44,F$5)&amp;"!$g$3:$g$500"))</f>
        <v>0</v>
      </c>
      <c r="G78" s="57">
        <f ca="1">SUMPRODUCT(('סיכום שנתי'!$B78=INDIRECT(INDEX('הוראות שימוש'!$A$33:$A$44,G$5)&amp;"!$f$3:$f$500"))*INDIRECT(INDEX('הוראות שימוש'!$A$33:$A$44,G$5)&amp;"!$g$3:$g$500"))</f>
        <v>0</v>
      </c>
      <c r="H78" s="58">
        <f ca="1">SUMPRODUCT(('סיכום שנתי'!$B78=INDIRECT(INDEX('הוראות שימוש'!$A$33:$A$44,H$5)&amp;"!$f$3:$f$500"))*INDIRECT(INDEX('הוראות שימוש'!$A$33:$A$44,H$5)&amp;"!$g$3:$g$500"))</f>
        <v>0</v>
      </c>
      <c r="I78" s="57">
        <f ca="1">SUMPRODUCT(('סיכום שנתי'!$B78=INDIRECT(INDEX('הוראות שימוש'!$A$33:$A$44,I$5)&amp;"!$f$3:$f$500"))*INDIRECT(INDEX('הוראות שימוש'!$A$33:$A$44,I$5)&amp;"!$g$3:$g$500"))</f>
        <v>0</v>
      </c>
      <c r="J78" s="58">
        <f ca="1">SUMPRODUCT(('סיכום שנתי'!$B78=INDIRECT(INDEX('הוראות שימוש'!$A$33:$A$44,J$5)&amp;"!$f$3:$f$500"))*INDIRECT(INDEX('הוראות שימוש'!$A$33:$A$44,J$5)&amp;"!$g$3:$g$500"))</f>
        <v>0</v>
      </c>
      <c r="K78" s="57">
        <f ca="1">SUMPRODUCT(('סיכום שנתי'!$B78=INDIRECT(INDEX('הוראות שימוש'!$A$33:$A$44,K$5)&amp;"!$f$3:$f$500"))*INDIRECT(INDEX('הוראות שימוש'!$A$33:$A$44,K$5)&amp;"!$g$3:$g$500"))</f>
        <v>0</v>
      </c>
      <c r="L78" s="58">
        <f ca="1">SUMPRODUCT(('סיכום שנתי'!$B78=INDIRECT(INDEX('הוראות שימוש'!$A$33:$A$44,L$5)&amp;"!$f$3:$f$500"))*INDIRECT(INDEX('הוראות שימוש'!$A$33:$A$44,L$5)&amp;"!$g$3:$g$500"))</f>
        <v>0</v>
      </c>
      <c r="M78" s="57">
        <f ca="1">SUMPRODUCT(('סיכום שנתי'!$B78=INDIRECT(INDEX('הוראות שימוש'!$A$33:$A$44,M$5)&amp;"!$f$3:$f$500"))*INDIRECT(INDEX('הוראות שימוש'!$A$33:$A$44,M$5)&amp;"!$g$3:$g$500"))</f>
        <v>0</v>
      </c>
      <c r="N78" s="58">
        <f ca="1">SUMPRODUCT(('סיכום שנתי'!$B78=INDIRECT(INDEX('הוראות שימוש'!$A$33:$A$44,N$5)&amp;"!$f$3:$f$500"))*INDIRECT(INDEX('הוראות שימוש'!$A$33:$A$44,N$5)&amp;"!$g$3:$g$500"))</f>
        <v>0</v>
      </c>
      <c r="O78" s="84">
        <f ca="1">SUMPRODUCT(('סיכום שנתי'!$B78=INDIRECT(INDEX('הוראות שימוש'!$A$33:$A$44,O$5)&amp;"!$f$3:$f$500"))*INDIRECT(INDEX('הוראות שימוש'!$A$33:$A$44,O$5)&amp;"!$g$3:$g$500"))</f>
        <v>0</v>
      </c>
      <c r="P78" s="59">
        <f t="shared" ca="1" si="16"/>
        <v>0</v>
      </c>
      <c r="Q78" s="59">
        <f t="shared" ca="1" si="17"/>
        <v>0</v>
      </c>
    </row>
    <row r="79" spans="1:17" ht="21" thickBot="1" x14ac:dyDescent="0.35">
      <c r="A79" s="85"/>
      <c r="B79" s="86" t="s">
        <v>23</v>
      </c>
      <c r="C79" s="64">
        <f t="shared" ref="C79:Q79" si="18">SUM(C64:C78)</f>
        <v>0</v>
      </c>
      <c r="D79" s="67">
        <f t="shared" ca="1" si="18"/>
        <v>0</v>
      </c>
      <c r="E79" s="66">
        <f t="shared" ca="1" si="18"/>
        <v>0</v>
      </c>
      <c r="F79" s="66">
        <f t="shared" ca="1" si="18"/>
        <v>0</v>
      </c>
      <c r="G79" s="67">
        <f t="shared" ca="1" si="18"/>
        <v>0</v>
      </c>
      <c r="H79" s="66">
        <f t="shared" ca="1" si="18"/>
        <v>0</v>
      </c>
      <c r="I79" s="67">
        <f t="shared" ca="1" si="18"/>
        <v>0</v>
      </c>
      <c r="J79" s="66">
        <f t="shared" ca="1" si="18"/>
        <v>0</v>
      </c>
      <c r="K79" s="67">
        <f t="shared" ca="1" si="18"/>
        <v>0</v>
      </c>
      <c r="L79" s="66">
        <f t="shared" ca="1" si="18"/>
        <v>0</v>
      </c>
      <c r="M79" s="67">
        <f t="shared" ca="1" si="18"/>
        <v>0</v>
      </c>
      <c r="N79" s="66">
        <f t="shared" ca="1" si="18"/>
        <v>0</v>
      </c>
      <c r="O79" s="67">
        <f t="shared" ca="1" si="18"/>
        <v>0</v>
      </c>
      <c r="P79" s="87">
        <f t="shared" ca="1" si="18"/>
        <v>0</v>
      </c>
      <c r="Q79" s="64">
        <f t="shared" ca="1" si="18"/>
        <v>0</v>
      </c>
    </row>
    <row r="80" spans="1:17" hidden="1" x14ac:dyDescent="0.2">
      <c r="A80" s="51"/>
      <c r="B80" s="51"/>
      <c r="C80" s="51"/>
      <c r="D80" s="51"/>
      <c r="E80" s="5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1:16" hidden="1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</row>
  </sheetData>
  <mergeCells count="8">
    <mergeCell ref="F1:G1"/>
    <mergeCell ref="A64:A78"/>
    <mergeCell ref="A7:A9"/>
    <mergeCell ref="A10:A11"/>
    <mergeCell ref="A18:A25"/>
    <mergeCell ref="A47:A60"/>
    <mergeCell ref="A26:A46"/>
    <mergeCell ref="A12:A14"/>
  </mergeCells>
  <dataValidations xWindow="351" yWindow="502" count="2">
    <dataValidation type="list" allowBlank="1" showInputMessage="1" showErrorMessage="1" sqref="A3" xr:uid="{00000000-0002-0000-0000-000000000000}">
      <formula1>"ינואר,פברואר, מרס,אפריל,מאי,יוני,יולי,אוגוסט,ספטמבר,אוקטובר,נובמבר,דצמבר"</formula1>
    </dataValidation>
    <dataValidation type="textLength" allowBlank="1" showErrorMessage="1" errorTitle="סעיף מיוחד" error="יש למלא באמצעות גליון מחשבון בניית תקציב" promptTitle="סעיף מיוחד" prompt="יש למלא באמצעות גליון &quot;מחשבון בניית תקציב&quot;" sqref="R55 R49 R47 R41:R43 R31:R36 R24 R22 R18" xr:uid="{00000000-0002-0000-0000-000001000000}">
      <formula1>1</formula1>
      <formula2>1</formula2>
    </dataValidation>
  </dataValidations>
  <hyperlinks>
    <hyperlink ref="R17" location="'מחשבון בניית תקציב'!A1" display="נתונים ממחשבון" xr:uid="{00000000-0004-0000-0000-000000000000}"/>
  </hyperlink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>
    <tabColor theme="7" tint="0.59999389629810485"/>
  </sheetPr>
  <dimension ref="A1:X1501"/>
  <sheetViews>
    <sheetView rightToLeft="1" zoomScale="89" zoomScaleNormal="89" workbookViewId="0">
      <selection activeCell="A3" sqref="A3"/>
    </sheetView>
  </sheetViews>
  <sheetFormatPr defaultColWidth="0" defaultRowHeight="15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6.5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29</v>
      </c>
      <c r="L1" s="2">
        <f>INDEX('סיכום שנתי'!$D$4:$O$4,MATCH(VLOOKUP(K1,'הוראות שימוש'!$A$33:$B$44,2,0),'סיכום שנתי'!$D$5:$O$5,0))</f>
        <v>0</v>
      </c>
    </row>
    <row r="2" spans="1:24" ht="15.75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x14ac:dyDescent="0.2">
      <c r="A3" s="209"/>
      <c r="B3" s="195"/>
      <c r="C3" s="196"/>
      <c r="D3" s="197"/>
      <c r="E3" s="198"/>
      <c r="F3" s="199"/>
      <c r="G3" s="200"/>
      <c r="H3" s="201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x14ac:dyDescent="0.2">
      <c r="A4" s="209"/>
      <c r="B4" s="195"/>
      <c r="C4" s="196"/>
      <c r="D4" s="197"/>
      <c r="E4" s="198"/>
      <c r="F4" s="199"/>
      <c r="G4" s="200"/>
      <c r="H4" s="201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 t="str">
        <f ca="1">IF(ISERROR(INDIRECT(INDEX(MonthsOrder,MATCH($K$1,MonthsOrder,0)-1)&amp;"!S"&amp;ROW())),"",INDIRECT(INDEX(MonthsOrder,MATCH($K$1,MonthsOrder,0)-1)&amp;"!S"&amp;ROW()))</f>
        <v/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x14ac:dyDescent="0.2">
      <c r="A5" s="209"/>
      <c r="B5" s="195"/>
      <c r="C5" s="196"/>
      <c r="D5" s="197"/>
      <c r="E5" s="198"/>
      <c r="F5" s="199"/>
      <c r="G5" s="200"/>
      <c r="H5" s="201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 t="str">
        <f ca="1">IF(ISERROR(INDIRECT(INDEX(MonthsOrder,MATCH($K$1,MonthsOrder,0)-1)&amp;"!S"&amp;ROW())),"",INDIRECT(INDEX(MonthsOrder,MATCH($K$1,MonthsOrder,0)-1)&amp;"!S"&amp;ROW()))</f>
        <v/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.75" thickBot="1" x14ac:dyDescent="0.25">
      <c r="A6" s="209"/>
      <c r="B6" s="195"/>
      <c r="C6" s="196"/>
      <c r="D6" s="197"/>
      <c r="E6" s="198"/>
      <c r="F6" s="199"/>
      <c r="G6" s="200"/>
      <c r="H6" s="201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 t="str">
        <f ca="1">IF(ISERROR(INDIRECT(INDEX(MonthsOrder,MATCH($K$1,MonthsOrder,0)-1)&amp;"!S"&amp;ROW())),"",INDIRECT(INDEX(MonthsOrder,MATCH($K$1,MonthsOrder,0)-1)&amp;"!S"&amp;ROW()))</f>
        <v/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x14ac:dyDescent="0.2">
      <c r="A7" s="209"/>
      <c r="B7" s="195"/>
      <c r="C7" s="196"/>
      <c r="D7" s="197"/>
      <c r="E7" s="198"/>
      <c r="F7" s="199"/>
      <c r="G7" s="200"/>
      <c r="H7" s="201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x14ac:dyDescent="0.2">
      <c r="A8" s="209"/>
      <c r="B8" s="195"/>
      <c r="C8" s="196"/>
      <c r="D8" s="197"/>
      <c r="E8" s="198"/>
      <c r="F8" s="199"/>
      <c r="G8" s="200"/>
      <c r="H8" s="201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x14ac:dyDescent="0.2">
      <c r="A9" s="209"/>
      <c r="B9" s="195"/>
      <c r="C9" s="196"/>
      <c r="D9" s="197"/>
      <c r="E9" s="198"/>
      <c r="F9" s="199"/>
      <c r="G9" s="200"/>
      <c r="H9" s="201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x14ac:dyDescent="0.2">
      <c r="A10" s="209"/>
      <c r="B10" s="195"/>
      <c r="C10" s="196"/>
      <c r="D10" s="197"/>
      <c r="E10" s="198"/>
      <c r="F10" s="199"/>
      <c r="G10" s="200"/>
      <c r="H10" s="201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x14ac:dyDescent="0.2">
      <c r="A11" s="209"/>
      <c r="B11" s="195"/>
      <c r="C11" s="196"/>
      <c r="D11" s="197"/>
      <c r="E11" s="198"/>
      <c r="F11" s="199"/>
      <c r="G11" s="200"/>
      <c r="H11" s="201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x14ac:dyDescent="0.2">
      <c r="A12" s="209"/>
      <c r="B12" s="195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x14ac:dyDescent="0.2">
      <c r="A13" s="209"/>
      <c r="B13" s="195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x14ac:dyDescent="0.2">
      <c r="A14" s="209"/>
      <c r="B14" s="195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x14ac:dyDescent="0.2">
      <c r="A15" s="209"/>
      <c r="B15" s="195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x14ac:dyDescent="0.2">
      <c r="A16" s="209"/>
      <c r="B16" s="195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.75" thickBot="1" x14ac:dyDescent="0.25">
      <c r="A17" s="209"/>
      <c r="B17" s="195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.75" x14ac:dyDescent="0.25">
      <c r="A18" s="209"/>
      <c r="B18" s="195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6.5" thickBot="1" x14ac:dyDescent="0.3">
      <c r="A19" s="209"/>
      <c r="B19" s="195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6.5" thickBot="1" x14ac:dyDescent="0.3">
      <c r="A20" s="209"/>
      <c r="B20" s="195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6.5" thickBot="1" x14ac:dyDescent="0.3">
      <c r="A21" s="209"/>
      <c r="B21" s="195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x14ac:dyDescent="0.2">
      <c r="A22" s="209"/>
      <c r="B22" s="195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x14ac:dyDescent="0.2">
      <c r="A23" s="209"/>
      <c r="B23" s="195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x14ac:dyDescent="0.2">
      <c r="A24" s="209"/>
      <c r="B24" s="195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x14ac:dyDescent="0.2">
      <c r="A25" s="209"/>
      <c r="B25" s="195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x14ac:dyDescent="0.2">
      <c r="A26" s="209"/>
      <c r="B26" s="195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x14ac:dyDescent="0.2">
      <c r="A27" s="209"/>
      <c r="B27" s="195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x14ac:dyDescent="0.2">
      <c r="A28" s="209"/>
      <c r="B28" s="195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x14ac:dyDescent="0.2">
      <c r="A29" s="209"/>
      <c r="B29" s="195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x14ac:dyDescent="0.2">
      <c r="A30" s="209"/>
      <c r="B30" s="195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x14ac:dyDescent="0.2">
      <c r="A31" s="209"/>
      <c r="B31" s="195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x14ac:dyDescent="0.2">
      <c r="A32" s="209"/>
      <c r="B32" s="195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x14ac:dyDescent="0.2">
      <c r="A33" s="209"/>
      <c r="B33" s="195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x14ac:dyDescent="0.2">
      <c r="A34" s="209"/>
      <c r="B34" s="195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x14ac:dyDescent="0.2">
      <c r="A35" s="209"/>
      <c r="B35" s="195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x14ac:dyDescent="0.2">
      <c r="A36" s="209"/>
      <c r="B36" s="195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x14ac:dyDescent="0.2">
      <c r="A37" s="209"/>
      <c r="B37" s="195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x14ac:dyDescent="0.2">
      <c r="A38" s="209"/>
      <c r="B38" s="195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x14ac:dyDescent="0.2">
      <c r="A39" s="209"/>
      <c r="B39" s="195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x14ac:dyDescent="0.2">
      <c r="A40" s="209"/>
      <c r="B40" s="195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x14ac:dyDescent="0.2">
      <c r="A41" s="209"/>
      <c r="B41" s="195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x14ac:dyDescent="0.2">
      <c r="A42" s="209"/>
      <c r="B42" s="195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x14ac:dyDescent="0.2">
      <c r="A43" s="209"/>
      <c r="B43" s="195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x14ac:dyDescent="0.2">
      <c r="A44" s="209"/>
      <c r="B44" s="195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.75" thickBot="1" x14ac:dyDescent="0.25">
      <c r="A45" s="209"/>
      <c r="B45" s="195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6.5" thickBot="1" x14ac:dyDescent="0.3">
      <c r="A46" s="209"/>
      <c r="B46" s="195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x14ac:dyDescent="0.2">
      <c r="A47" s="209"/>
      <c r="B47" s="195"/>
      <c r="C47" s="200"/>
      <c r="D47" s="202"/>
      <c r="E47" s="198"/>
      <c r="F47" s="199"/>
      <c r="G47" s="200"/>
      <c r="H47" s="203"/>
    </row>
    <row r="48" spans="1:24" x14ac:dyDescent="0.2">
      <c r="A48" s="209"/>
      <c r="B48" s="195"/>
      <c r="C48" s="200"/>
      <c r="D48" s="202"/>
      <c r="E48" s="198"/>
      <c r="F48" s="199"/>
      <c r="G48" s="200"/>
      <c r="H48" s="203"/>
    </row>
    <row r="49" spans="1:8" x14ac:dyDescent="0.2">
      <c r="A49" s="209"/>
      <c r="B49" s="195"/>
      <c r="C49" s="200"/>
      <c r="D49" s="202"/>
      <c r="E49" s="198"/>
      <c r="F49" s="199"/>
      <c r="G49" s="200"/>
      <c r="H49" s="203"/>
    </row>
    <row r="50" spans="1:8" x14ac:dyDescent="0.2">
      <c r="A50" s="209"/>
      <c r="B50" s="195"/>
      <c r="C50" s="200"/>
      <c r="D50" s="202"/>
      <c r="E50" s="198"/>
      <c r="F50" s="199"/>
      <c r="G50" s="200"/>
      <c r="H50" s="203"/>
    </row>
    <row r="51" spans="1:8" x14ac:dyDescent="0.2">
      <c r="A51" s="209"/>
      <c r="B51" s="195"/>
      <c r="C51" s="200"/>
      <c r="D51" s="202"/>
      <c r="E51" s="198"/>
      <c r="F51" s="199"/>
      <c r="G51" s="200"/>
      <c r="H51" s="203"/>
    </row>
    <row r="52" spans="1:8" x14ac:dyDescent="0.2">
      <c r="A52" s="209"/>
      <c r="B52" s="195"/>
      <c r="C52" s="200"/>
      <c r="D52" s="202"/>
      <c r="E52" s="198"/>
      <c r="F52" s="199"/>
      <c r="G52" s="200"/>
      <c r="H52" s="203"/>
    </row>
    <row r="53" spans="1:8" x14ac:dyDescent="0.2">
      <c r="A53" s="209"/>
      <c r="B53" s="195"/>
      <c r="C53" s="200"/>
      <c r="D53" s="202"/>
      <c r="E53" s="198"/>
      <c r="F53" s="199"/>
      <c r="G53" s="200"/>
      <c r="H53" s="203"/>
    </row>
    <row r="54" spans="1:8" x14ac:dyDescent="0.2">
      <c r="A54" s="209"/>
      <c r="B54" s="195"/>
      <c r="C54" s="200"/>
      <c r="D54" s="202"/>
      <c r="E54" s="198"/>
      <c r="F54" s="199"/>
      <c r="G54" s="200"/>
      <c r="H54" s="203"/>
    </row>
    <row r="55" spans="1:8" x14ac:dyDescent="0.2">
      <c r="A55" s="209"/>
      <c r="B55" s="195"/>
      <c r="C55" s="200"/>
      <c r="D55" s="202"/>
      <c r="E55" s="198"/>
      <c r="F55" s="199"/>
      <c r="G55" s="200"/>
      <c r="H55" s="203"/>
    </row>
    <row r="56" spans="1:8" x14ac:dyDescent="0.2">
      <c r="A56" s="209"/>
      <c r="B56" s="195"/>
      <c r="C56" s="200"/>
      <c r="D56" s="202"/>
      <c r="E56" s="198"/>
      <c r="F56" s="199"/>
      <c r="G56" s="200"/>
      <c r="H56" s="203"/>
    </row>
    <row r="57" spans="1:8" x14ac:dyDescent="0.2">
      <c r="A57" s="209"/>
      <c r="B57" s="195"/>
      <c r="C57" s="200"/>
      <c r="D57" s="202"/>
      <c r="E57" s="198"/>
      <c r="F57" s="199"/>
      <c r="G57" s="200"/>
      <c r="H57" s="203"/>
    </row>
    <row r="58" spans="1:8" x14ac:dyDescent="0.2">
      <c r="A58" s="209"/>
      <c r="B58" s="195"/>
      <c r="C58" s="200"/>
      <c r="D58" s="202"/>
      <c r="E58" s="198"/>
      <c r="F58" s="199"/>
      <c r="G58" s="200"/>
      <c r="H58" s="203"/>
    </row>
    <row r="59" spans="1:8" x14ac:dyDescent="0.2">
      <c r="A59" s="209"/>
      <c r="B59" s="195"/>
      <c r="C59" s="200"/>
      <c r="D59" s="202"/>
      <c r="E59" s="198"/>
      <c r="F59" s="199"/>
      <c r="G59" s="200"/>
      <c r="H59" s="203"/>
    </row>
    <row r="60" spans="1:8" x14ac:dyDescent="0.2">
      <c r="A60" s="209"/>
      <c r="B60" s="195"/>
      <c r="C60" s="200"/>
      <c r="D60" s="202"/>
      <c r="E60" s="198"/>
      <c r="F60" s="199"/>
      <c r="G60" s="200"/>
      <c r="H60" s="203"/>
    </row>
    <row r="61" spans="1:8" x14ac:dyDescent="0.2">
      <c r="A61" s="209"/>
      <c r="B61" s="195"/>
      <c r="C61" s="200"/>
      <c r="D61" s="202"/>
      <c r="E61" s="198"/>
      <c r="F61" s="199"/>
      <c r="G61" s="200"/>
      <c r="H61" s="203"/>
    </row>
    <row r="62" spans="1:8" x14ac:dyDescent="0.2">
      <c r="A62" s="209"/>
      <c r="B62" s="195"/>
      <c r="C62" s="200"/>
      <c r="D62" s="202"/>
      <c r="E62" s="198"/>
      <c r="F62" s="199"/>
      <c r="G62" s="200"/>
      <c r="H62" s="203"/>
    </row>
    <row r="63" spans="1:8" x14ac:dyDescent="0.2">
      <c r="A63" s="209"/>
      <c r="B63" s="195"/>
      <c r="C63" s="200"/>
      <c r="D63" s="202"/>
      <c r="E63" s="198"/>
      <c r="F63" s="199"/>
      <c r="G63" s="200"/>
      <c r="H63" s="203"/>
    </row>
    <row r="64" spans="1:8" x14ac:dyDescent="0.2">
      <c r="A64" s="209"/>
      <c r="B64" s="195"/>
      <c r="C64" s="200"/>
      <c r="D64" s="202"/>
      <c r="E64" s="198"/>
      <c r="F64" s="199"/>
      <c r="G64" s="200"/>
      <c r="H64" s="203"/>
    </row>
    <row r="65" spans="1:8" x14ac:dyDescent="0.2">
      <c r="A65" s="209"/>
      <c r="B65" s="195"/>
      <c r="C65" s="200"/>
      <c r="D65" s="202"/>
      <c r="E65" s="198"/>
      <c r="F65" s="199"/>
      <c r="G65" s="200"/>
      <c r="H65" s="203"/>
    </row>
    <row r="66" spans="1:8" x14ac:dyDescent="0.2">
      <c r="A66" s="209"/>
      <c r="B66" s="195"/>
      <c r="C66" s="200"/>
      <c r="D66" s="202"/>
      <c r="E66" s="198"/>
      <c r="F66" s="199"/>
      <c r="G66" s="200"/>
      <c r="H66" s="203"/>
    </row>
    <row r="67" spans="1:8" x14ac:dyDescent="0.2">
      <c r="A67" s="209"/>
      <c r="B67" s="195"/>
      <c r="C67" s="200"/>
      <c r="D67" s="202"/>
      <c r="E67" s="198"/>
      <c r="F67" s="199"/>
      <c r="G67" s="200"/>
      <c r="H67" s="203"/>
    </row>
    <row r="68" spans="1:8" x14ac:dyDescent="0.2">
      <c r="A68" s="209"/>
      <c r="B68" s="195"/>
      <c r="C68" s="200"/>
      <c r="D68" s="202"/>
      <c r="E68" s="198"/>
      <c r="F68" s="199"/>
      <c r="G68" s="200"/>
      <c r="H68" s="203"/>
    </row>
    <row r="69" spans="1:8" x14ac:dyDescent="0.2">
      <c r="A69" s="209"/>
      <c r="B69" s="195"/>
      <c r="C69" s="200"/>
      <c r="D69" s="202"/>
      <c r="E69" s="198"/>
      <c r="F69" s="199"/>
      <c r="G69" s="200"/>
      <c r="H69" s="203"/>
    </row>
    <row r="70" spans="1:8" x14ac:dyDescent="0.2">
      <c r="A70" s="209"/>
      <c r="B70" s="195"/>
      <c r="C70" s="200"/>
      <c r="D70" s="202"/>
      <c r="E70" s="198"/>
      <c r="F70" s="199"/>
      <c r="G70" s="200"/>
      <c r="H70" s="203"/>
    </row>
    <row r="71" spans="1:8" x14ac:dyDescent="0.2">
      <c r="A71" s="209"/>
      <c r="B71" s="195"/>
      <c r="C71" s="200"/>
      <c r="D71" s="202"/>
      <c r="E71" s="198"/>
      <c r="F71" s="199"/>
      <c r="G71" s="200"/>
      <c r="H71" s="203"/>
    </row>
    <row r="72" spans="1:8" x14ac:dyDescent="0.2">
      <c r="A72" s="209"/>
      <c r="B72" s="195"/>
      <c r="C72" s="200"/>
      <c r="D72" s="202"/>
      <c r="E72" s="198"/>
      <c r="F72" s="199"/>
      <c r="G72" s="200"/>
      <c r="H72" s="203"/>
    </row>
    <row r="73" spans="1:8" x14ac:dyDescent="0.2">
      <c r="A73" s="209"/>
      <c r="B73" s="195"/>
      <c r="C73" s="200"/>
      <c r="D73" s="202"/>
      <c r="E73" s="198"/>
      <c r="F73" s="199"/>
      <c r="G73" s="200"/>
      <c r="H73" s="203"/>
    </row>
    <row r="74" spans="1:8" x14ac:dyDescent="0.2">
      <c r="A74" s="209"/>
      <c r="B74" s="195"/>
      <c r="C74" s="200"/>
      <c r="D74" s="202"/>
      <c r="E74" s="198"/>
      <c r="F74" s="199"/>
      <c r="G74" s="200"/>
      <c r="H74" s="203"/>
    </row>
    <row r="75" spans="1:8" x14ac:dyDescent="0.2">
      <c r="A75" s="209"/>
      <c r="B75" s="195"/>
      <c r="C75" s="200"/>
      <c r="D75" s="202"/>
      <c r="E75" s="198"/>
      <c r="F75" s="199"/>
      <c r="G75" s="200"/>
      <c r="H75" s="203"/>
    </row>
    <row r="76" spans="1:8" x14ac:dyDescent="0.2">
      <c r="A76" s="209"/>
      <c r="B76" s="195"/>
      <c r="C76" s="200"/>
      <c r="D76" s="202"/>
      <c r="E76" s="198"/>
      <c r="F76" s="199"/>
      <c r="G76" s="200"/>
      <c r="H76" s="203"/>
    </row>
    <row r="77" spans="1:8" x14ac:dyDescent="0.2">
      <c r="A77" s="209"/>
      <c r="B77" s="195"/>
      <c r="C77" s="200"/>
      <c r="D77" s="202"/>
      <c r="E77" s="198"/>
      <c r="F77" s="199"/>
      <c r="G77" s="200"/>
      <c r="H77" s="203"/>
    </row>
    <row r="78" spans="1:8" x14ac:dyDescent="0.2">
      <c r="A78" s="209"/>
      <c r="B78" s="195"/>
      <c r="C78" s="200"/>
      <c r="D78" s="202"/>
      <c r="E78" s="198"/>
      <c r="F78" s="199"/>
      <c r="G78" s="200"/>
      <c r="H78" s="203"/>
    </row>
    <row r="79" spans="1:8" x14ac:dyDescent="0.2">
      <c r="A79" s="209"/>
      <c r="B79" s="195"/>
      <c r="C79" s="200"/>
      <c r="D79" s="202"/>
      <c r="E79" s="198"/>
      <c r="F79" s="199"/>
      <c r="G79" s="200"/>
      <c r="H79" s="203"/>
    </row>
    <row r="80" spans="1:8" x14ac:dyDescent="0.2">
      <c r="A80" s="209"/>
      <c r="B80" s="195"/>
      <c r="C80" s="200"/>
      <c r="D80" s="202"/>
      <c r="E80" s="198"/>
      <c r="F80" s="199"/>
      <c r="G80" s="200"/>
      <c r="H80" s="203"/>
    </row>
    <row r="81" spans="1:8" x14ac:dyDescent="0.2">
      <c r="A81" s="209"/>
      <c r="B81" s="195"/>
      <c r="C81" s="200"/>
      <c r="D81" s="202"/>
      <c r="E81" s="198"/>
      <c r="F81" s="199"/>
      <c r="G81" s="200"/>
      <c r="H81" s="203"/>
    </row>
    <row r="82" spans="1:8" x14ac:dyDescent="0.2">
      <c r="A82" s="209"/>
      <c r="B82" s="195"/>
      <c r="C82" s="200"/>
      <c r="D82" s="202"/>
      <c r="E82" s="198"/>
      <c r="F82" s="199"/>
      <c r="G82" s="200"/>
      <c r="H82" s="203"/>
    </row>
    <row r="83" spans="1:8" x14ac:dyDescent="0.2">
      <c r="A83" s="209"/>
      <c r="B83" s="195"/>
      <c r="C83" s="200"/>
      <c r="D83" s="202"/>
      <c r="E83" s="198"/>
      <c r="F83" s="199"/>
      <c r="G83" s="200"/>
      <c r="H83" s="203"/>
    </row>
    <row r="84" spans="1:8" x14ac:dyDescent="0.2">
      <c r="A84" s="209"/>
      <c r="B84" s="195"/>
      <c r="C84" s="200"/>
      <c r="D84" s="202"/>
      <c r="E84" s="198"/>
      <c r="F84" s="199"/>
      <c r="G84" s="200"/>
      <c r="H84" s="203"/>
    </row>
    <row r="85" spans="1:8" x14ac:dyDescent="0.2">
      <c r="A85" s="209"/>
      <c r="B85" s="195"/>
      <c r="C85" s="200"/>
      <c r="D85" s="202"/>
      <c r="E85" s="198"/>
      <c r="F85" s="199"/>
      <c r="G85" s="200"/>
      <c r="H85" s="203"/>
    </row>
    <row r="86" spans="1:8" x14ac:dyDescent="0.2">
      <c r="A86" s="209"/>
      <c r="B86" s="195"/>
      <c r="C86" s="200"/>
      <c r="D86" s="202"/>
      <c r="E86" s="198"/>
      <c r="F86" s="199"/>
      <c r="G86" s="200"/>
      <c r="H86" s="203"/>
    </row>
    <row r="87" spans="1:8" x14ac:dyDescent="0.2">
      <c r="A87" s="209"/>
      <c r="B87" s="195"/>
      <c r="C87" s="200"/>
      <c r="D87" s="202"/>
      <c r="E87" s="198"/>
      <c r="F87" s="199"/>
      <c r="G87" s="200"/>
      <c r="H87" s="203"/>
    </row>
    <row r="88" spans="1:8" x14ac:dyDescent="0.2">
      <c r="A88" s="209"/>
      <c r="B88" s="195"/>
      <c r="C88" s="200"/>
      <c r="D88" s="202"/>
      <c r="E88" s="198"/>
      <c r="F88" s="199"/>
      <c r="G88" s="200"/>
      <c r="H88" s="203"/>
    </row>
    <row r="89" spans="1:8" x14ac:dyDescent="0.2">
      <c r="A89" s="209"/>
      <c r="B89" s="195"/>
      <c r="C89" s="200"/>
      <c r="D89" s="202"/>
      <c r="E89" s="198"/>
      <c r="F89" s="199"/>
      <c r="G89" s="200"/>
      <c r="H89" s="203"/>
    </row>
    <row r="90" spans="1:8" x14ac:dyDescent="0.2">
      <c r="A90" s="209"/>
      <c r="B90" s="195"/>
      <c r="C90" s="200"/>
      <c r="D90" s="202"/>
      <c r="E90" s="198"/>
      <c r="F90" s="199"/>
      <c r="G90" s="200"/>
      <c r="H90" s="203"/>
    </row>
    <row r="91" spans="1:8" x14ac:dyDescent="0.2">
      <c r="A91" s="209"/>
      <c r="B91" s="195"/>
      <c r="C91" s="200"/>
      <c r="D91" s="202"/>
      <c r="E91" s="198"/>
      <c r="F91" s="199"/>
      <c r="G91" s="200"/>
      <c r="H91" s="203"/>
    </row>
    <row r="92" spans="1:8" x14ac:dyDescent="0.2">
      <c r="A92" s="209"/>
      <c r="B92" s="195"/>
      <c r="C92" s="200"/>
      <c r="D92" s="202"/>
      <c r="E92" s="198"/>
      <c r="F92" s="199"/>
      <c r="G92" s="200"/>
      <c r="H92" s="203"/>
    </row>
    <row r="93" spans="1:8" x14ac:dyDescent="0.2">
      <c r="A93" s="209"/>
      <c r="B93" s="195"/>
      <c r="C93" s="200"/>
      <c r="D93" s="202"/>
      <c r="E93" s="198"/>
      <c r="F93" s="199"/>
      <c r="G93" s="200"/>
      <c r="H93" s="203"/>
    </row>
    <row r="94" spans="1:8" x14ac:dyDescent="0.2">
      <c r="A94" s="209"/>
      <c r="B94" s="195"/>
      <c r="C94" s="200"/>
      <c r="D94" s="202"/>
      <c r="E94" s="198"/>
      <c r="F94" s="199"/>
      <c r="G94" s="200"/>
      <c r="H94" s="203"/>
    </row>
    <row r="95" spans="1:8" x14ac:dyDescent="0.2">
      <c r="A95" s="209"/>
      <c r="B95" s="195"/>
      <c r="C95" s="200"/>
      <c r="D95" s="202"/>
      <c r="E95" s="198"/>
      <c r="F95" s="199"/>
      <c r="G95" s="200"/>
      <c r="H95" s="203"/>
    </row>
    <row r="96" spans="1:8" x14ac:dyDescent="0.2">
      <c r="A96" s="209"/>
      <c r="B96" s="195"/>
      <c r="C96" s="200"/>
      <c r="D96" s="202"/>
      <c r="E96" s="198"/>
      <c r="F96" s="199"/>
      <c r="G96" s="200"/>
      <c r="H96" s="203"/>
    </row>
    <row r="97" spans="1:8" x14ac:dyDescent="0.2">
      <c r="A97" s="209"/>
      <c r="B97" s="195"/>
      <c r="C97" s="200"/>
      <c r="D97" s="202"/>
      <c r="E97" s="198"/>
      <c r="F97" s="199"/>
      <c r="G97" s="200"/>
      <c r="H97" s="203"/>
    </row>
    <row r="98" spans="1:8" x14ac:dyDescent="0.2">
      <c r="A98" s="209"/>
      <c r="B98" s="195"/>
      <c r="C98" s="200"/>
      <c r="D98" s="202"/>
      <c r="E98" s="198"/>
      <c r="F98" s="199"/>
      <c r="G98" s="200"/>
      <c r="H98" s="203"/>
    </row>
    <row r="99" spans="1:8" x14ac:dyDescent="0.2">
      <c r="A99" s="209"/>
      <c r="B99" s="195"/>
      <c r="C99" s="200"/>
      <c r="D99" s="202"/>
      <c r="E99" s="198"/>
      <c r="F99" s="199"/>
      <c r="G99" s="200"/>
      <c r="H99" s="203"/>
    </row>
    <row r="100" spans="1:8" x14ac:dyDescent="0.2">
      <c r="A100" s="209"/>
      <c r="B100" s="195"/>
      <c r="C100" s="200"/>
      <c r="D100" s="202"/>
      <c r="E100" s="198"/>
      <c r="F100" s="199"/>
      <c r="G100" s="200"/>
      <c r="H100" s="203"/>
    </row>
    <row r="101" spans="1:8" x14ac:dyDescent="0.2">
      <c r="A101" s="209"/>
      <c r="B101" s="195"/>
      <c r="C101" s="200"/>
      <c r="D101" s="202"/>
      <c r="E101" s="198"/>
      <c r="F101" s="199"/>
      <c r="G101" s="200"/>
      <c r="H101" s="203"/>
    </row>
    <row r="102" spans="1:8" x14ac:dyDescent="0.2">
      <c r="A102" s="209"/>
      <c r="B102" s="195"/>
      <c r="C102" s="200"/>
      <c r="D102" s="202"/>
      <c r="E102" s="198"/>
      <c r="F102" s="199"/>
      <c r="G102" s="200"/>
      <c r="H102" s="203"/>
    </row>
    <row r="103" spans="1:8" x14ac:dyDescent="0.2">
      <c r="A103" s="209"/>
      <c r="B103" s="195"/>
      <c r="C103" s="200"/>
      <c r="D103" s="202"/>
      <c r="E103" s="198"/>
      <c r="F103" s="199"/>
      <c r="G103" s="200"/>
      <c r="H103" s="203"/>
    </row>
    <row r="104" spans="1:8" x14ac:dyDescent="0.2">
      <c r="A104" s="209"/>
      <c r="B104" s="195"/>
      <c r="C104" s="200"/>
      <c r="D104" s="202"/>
      <c r="E104" s="198"/>
      <c r="F104" s="199"/>
      <c r="G104" s="200"/>
      <c r="H104" s="203"/>
    </row>
    <row r="105" spans="1:8" x14ac:dyDescent="0.2">
      <c r="A105" s="209"/>
      <c r="B105" s="195"/>
      <c r="C105" s="200"/>
      <c r="D105" s="202"/>
      <c r="E105" s="198"/>
      <c r="F105" s="199"/>
      <c r="G105" s="200"/>
      <c r="H105" s="203"/>
    </row>
    <row r="106" spans="1:8" x14ac:dyDescent="0.2">
      <c r="A106" s="209"/>
      <c r="B106" s="195"/>
      <c r="C106" s="200"/>
      <c r="D106" s="202"/>
      <c r="E106" s="198"/>
      <c r="F106" s="199"/>
      <c r="G106" s="200"/>
      <c r="H106" s="203"/>
    </row>
    <row r="107" spans="1:8" x14ac:dyDescent="0.2">
      <c r="A107" s="209"/>
      <c r="B107" s="195"/>
      <c r="C107" s="200"/>
      <c r="D107" s="202"/>
      <c r="E107" s="198"/>
      <c r="F107" s="199"/>
      <c r="G107" s="200"/>
      <c r="H107" s="203"/>
    </row>
    <row r="108" spans="1:8" x14ac:dyDescent="0.2">
      <c r="A108" s="209"/>
      <c r="B108" s="195"/>
      <c r="C108" s="200"/>
      <c r="D108" s="202"/>
      <c r="E108" s="198"/>
      <c r="F108" s="199"/>
      <c r="G108" s="200"/>
      <c r="H108" s="203"/>
    </row>
    <row r="109" spans="1:8" x14ac:dyDescent="0.2">
      <c r="A109" s="209"/>
      <c r="B109" s="195"/>
      <c r="C109" s="200"/>
      <c r="D109" s="202"/>
      <c r="E109" s="198"/>
      <c r="F109" s="199"/>
      <c r="G109" s="200"/>
      <c r="H109" s="203"/>
    </row>
    <row r="110" spans="1:8" x14ac:dyDescent="0.2">
      <c r="A110" s="209"/>
      <c r="B110" s="195"/>
      <c r="C110" s="200"/>
      <c r="D110" s="202"/>
      <c r="E110" s="198"/>
      <c r="F110" s="199"/>
      <c r="G110" s="200"/>
      <c r="H110" s="203"/>
    </row>
    <row r="111" spans="1:8" x14ac:dyDescent="0.2">
      <c r="A111" s="209"/>
      <c r="B111" s="195"/>
      <c r="C111" s="200"/>
      <c r="D111" s="202"/>
      <c r="E111" s="198"/>
      <c r="F111" s="199"/>
      <c r="G111" s="200"/>
      <c r="H111" s="203"/>
    </row>
    <row r="112" spans="1:8" x14ac:dyDescent="0.2">
      <c r="A112" s="209"/>
      <c r="B112" s="195"/>
      <c r="C112" s="200"/>
      <c r="D112" s="202"/>
      <c r="E112" s="198"/>
      <c r="F112" s="199"/>
      <c r="G112" s="200"/>
      <c r="H112" s="203"/>
    </row>
    <row r="113" spans="1:8" x14ac:dyDescent="0.2">
      <c r="A113" s="209"/>
      <c r="B113" s="195"/>
      <c r="C113" s="200"/>
      <c r="D113" s="202"/>
      <c r="E113" s="198"/>
      <c r="F113" s="199"/>
      <c r="G113" s="200"/>
      <c r="H113" s="203"/>
    </row>
    <row r="114" spans="1:8" x14ac:dyDescent="0.2">
      <c r="A114" s="209"/>
      <c r="B114" s="195"/>
      <c r="C114" s="200"/>
      <c r="D114" s="202"/>
      <c r="E114" s="198"/>
      <c r="F114" s="199"/>
      <c r="G114" s="200"/>
      <c r="H114" s="203"/>
    </row>
    <row r="115" spans="1:8" x14ac:dyDescent="0.2">
      <c r="A115" s="209"/>
      <c r="B115" s="195"/>
      <c r="C115" s="200"/>
      <c r="D115" s="202"/>
      <c r="E115" s="198"/>
      <c r="F115" s="199"/>
      <c r="G115" s="200"/>
      <c r="H115" s="203"/>
    </row>
    <row r="116" spans="1:8" x14ac:dyDescent="0.2">
      <c r="A116" s="209"/>
      <c r="B116" s="195"/>
      <c r="C116" s="200"/>
      <c r="D116" s="202"/>
      <c r="E116" s="198"/>
      <c r="F116" s="199"/>
      <c r="G116" s="200"/>
      <c r="H116" s="203"/>
    </row>
    <row r="117" spans="1:8" x14ac:dyDescent="0.2">
      <c r="A117" s="209"/>
      <c r="B117" s="195"/>
      <c r="C117" s="200"/>
      <c r="D117" s="202"/>
      <c r="E117" s="198"/>
      <c r="F117" s="199"/>
      <c r="G117" s="200"/>
      <c r="H117" s="203"/>
    </row>
    <row r="118" spans="1:8" x14ac:dyDescent="0.2">
      <c r="A118" s="209"/>
      <c r="B118" s="195"/>
      <c r="C118" s="200"/>
      <c r="D118" s="202"/>
      <c r="E118" s="198"/>
      <c r="F118" s="199"/>
      <c r="G118" s="200"/>
      <c r="H118" s="203"/>
    </row>
    <row r="119" spans="1:8" x14ac:dyDescent="0.2">
      <c r="A119" s="209"/>
      <c r="B119" s="195"/>
      <c r="C119" s="200"/>
      <c r="D119" s="202"/>
      <c r="E119" s="198"/>
      <c r="F119" s="199"/>
      <c r="G119" s="200"/>
      <c r="H119" s="203"/>
    </row>
    <row r="120" spans="1:8" x14ac:dyDescent="0.2">
      <c r="A120" s="209"/>
      <c r="B120" s="195"/>
      <c r="C120" s="200"/>
      <c r="D120" s="202"/>
      <c r="E120" s="198"/>
      <c r="F120" s="199"/>
      <c r="G120" s="200"/>
      <c r="H120" s="203"/>
    </row>
    <row r="121" spans="1:8" x14ac:dyDescent="0.2">
      <c r="A121" s="209"/>
      <c r="B121" s="195"/>
      <c r="C121" s="200"/>
      <c r="D121" s="202"/>
      <c r="E121" s="198"/>
      <c r="F121" s="199"/>
      <c r="G121" s="200"/>
      <c r="H121" s="203"/>
    </row>
    <row r="122" spans="1:8" x14ac:dyDescent="0.2">
      <c r="A122" s="209"/>
      <c r="B122" s="195"/>
      <c r="C122" s="200"/>
      <c r="D122" s="202"/>
      <c r="E122" s="198"/>
      <c r="F122" s="199"/>
      <c r="G122" s="200"/>
      <c r="H122" s="203"/>
    </row>
    <row r="123" spans="1:8" x14ac:dyDescent="0.2">
      <c r="A123" s="209"/>
      <c r="B123" s="195"/>
      <c r="C123" s="200"/>
      <c r="D123" s="202"/>
      <c r="E123" s="198"/>
      <c r="F123" s="199"/>
      <c r="G123" s="200"/>
      <c r="H123" s="203"/>
    </row>
    <row r="124" spans="1:8" x14ac:dyDescent="0.2">
      <c r="A124" s="209"/>
      <c r="B124" s="195"/>
      <c r="C124" s="200"/>
      <c r="D124" s="202"/>
      <c r="E124" s="198"/>
      <c r="F124" s="199"/>
      <c r="G124" s="200"/>
      <c r="H124" s="203"/>
    </row>
    <row r="125" spans="1:8" x14ac:dyDescent="0.2">
      <c r="A125" s="209"/>
      <c r="B125" s="195"/>
      <c r="C125" s="200"/>
      <c r="D125" s="202"/>
      <c r="E125" s="198"/>
      <c r="F125" s="199"/>
      <c r="G125" s="200"/>
      <c r="H125" s="203"/>
    </row>
    <row r="126" spans="1:8" x14ac:dyDescent="0.2">
      <c r="A126" s="209"/>
      <c r="B126" s="195"/>
      <c r="C126" s="200"/>
      <c r="D126" s="202"/>
      <c r="E126" s="198"/>
      <c r="F126" s="199"/>
      <c r="G126" s="200"/>
      <c r="H126" s="203"/>
    </row>
    <row r="127" spans="1:8" x14ac:dyDescent="0.2">
      <c r="A127" s="209"/>
      <c r="B127" s="195"/>
      <c r="C127" s="200"/>
      <c r="D127" s="202"/>
      <c r="E127" s="198"/>
      <c r="F127" s="199"/>
      <c r="G127" s="200"/>
      <c r="H127" s="203"/>
    </row>
    <row r="128" spans="1:8" x14ac:dyDescent="0.2">
      <c r="A128" s="209"/>
      <c r="B128" s="195"/>
      <c r="C128" s="200"/>
      <c r="D128" s="202"/>
      <c r="E128" s="198"/>
      <c r="F128" s="199"/>
      <c r="G128" s="200"/>
      <c r="H128" s="203"/>
    </row>
    <row r="129" spans="1:8" x14ac:dyDescent="0.2">
      <c r="A129" s="209"/>
      <c r="B129" s="195"/>
      <c r="C129" s="200"/>
      <c r="D129" s="202"/>
      <c r="E129" s="198"/>
      <c r="F129" s="199"/>
      <c r="G129" s="200"/>
      <c r="H129" s="203"/>
    </row>
    <row r="130" spans="1:8" x14ac:dyDescent="0.2">
      <c r="A130" s="209"/>
      <c r="B130" s="195"/>
      <c r="C130" s="200"/>
      <c r="D130" s="202"/>
      <c r="E130" s="198"/>
      <c r="F130" s="199"/>
      <c r="G130" s="200"/>
      <c r="H130" s="203"/>
    </row>
    <row r="131" spans="1:8" x14ac:dyDescent="0.2">
      <c r="A131" s="209"/>
      <c r="B131" s="195"/>
      <c r="C131" s="200"/>
      <c r="D131" s="202"/>
      <c r="E131" s="198"/>
      <c r="F131" s="199"/>
      <c r="G131" s="200"/>
      <c r="H131" s="203"/>
    </row>
    <row r="132" spans="1:8" x14ac:dyDescent="0.2">
      <c r="A132" s="209"/>
      <c r="B132" s="195"/>
      <c r="C132" s="200"/>
      <c r="D132" s="202"/>
      <c r="E132" s="198"/>
      <c r="F132" s="199"/>
      <c r="G132" s="200"/>
      <c r="H132" s="203"/>
    </row>
    <row r="133" spans="1:8" x14ac:dyDescent="0.2">
      <c r="A133" s="209"/>
      <c r="B133" s="195"/>
      <c r="C133" s="200"/>
      <c r="D133" s="202"/>
      <c r="E133" s="198"/>
      <c r="F133" s="199"/>
      <c r="G133" s="203"/>
      <c r="H133" s="203"/>
    </row>
    <row r="134" spans="1:8" x14ac:dyDescent="0.2">
      <c r="A134" s="209"/>
      <c r="B134" s="195"/>
      <c r="C134" s="200"/>
      <c r="D134" s="202"/>
      <c r="E134" s="198"/>
      <c r="F134" s="199"/>
      <c r="G134" s="203"/>
      <c r="H134" s="203"/>
    </row>
    <row r="135" spans="1:8" x14ac:dyDescent="0.2">
      <c r="A135" s="209"/>
      <c r="B135" s="195"/>
      <c r="C135" s="200"/>
      <c r="D135" s="202"/>
      <c r="E135" s="198"/>
      <c r="F135" s="199"/>
      <c r="G135" s="203"/>
      <c r="H135" s="203"/>
    </row>
    <row r="136" spans="1:8" x14ac:dyDescent="0.2">
      <c r="A136" s="209"/>
      <c r="B136" s="195"/>
      <c r="C136" s="200"/>
      <c r="D136" s="202"/>
      <c r="E136" s="198"/>
      <c r="F136" s="199"/>
      <c r="G136" s="203"/>
      <c r="H136" s="203"/>
    </row>
    <row r="137" spans="1:8" x14ac:dyDescent="0.2">
      <c r="A137" s="209"/>
      <c r="B137" s="195"/>
      <c r="C137" s="200"/>
      <c r="D137" s="202"/>
      <c r="E137" s="198"/>
      <c r="F137" s="199"/>
      <c r="G137" s="203"/>
      <c r="H137" s="203"/>
    </row>
    <row r="138" spans="1:8" x14ac:dyDescent="0.2">
      <c r="A138" s="209"/>
      <c r="B138" s="195"/>
      <c r="C138" s="200"/>
      <c r="D138" s="202"/>
      <c r="E138" s="198"/>
      <c r="F138" s="199"/>
      <c r="G138" s="203"/>
      <c r="H138" s="203"/>
    </row>
    <row r="139" spans="1:8" x14ac:dyDescent="0.2">
      <c r="A139" s="209"/>
      <c r="B139" s="195"/>
      <c r="C139" s="200"/>
      <c r="D139" s="202"/>
      <c r="E139" s="198"/>
      <c r="F139" s="199"/>
      <c r="G139" s="203"/>
      <c r="H139" s="203"/>
    </row>
    <row r="140" spans="1:8" x14ac:dyDescent="0.2">
      <c r="A140" s="209"/>
      <c r="B140" s="195"/>
      <c r="C140" s="200"/>
      <c r="D140" s="202"/>
      <c r="E140" s="198"/>
      <c r="F140" s="199"/>
      <c r="G140" s="203"/>
      <c r="H140" s="203"/>
    </row>
    <row r="141" spans="1:8" x14ac:dyDescent="0.2">
      <c r="A141" s="209"/>
      <c r="B141" s="195"/>
      <c r="C141" s="200"/>
      <c r="D141" s="202"/>
      <c r="E141" s="198"/>
      <c r="F141" s="199"/>
      <c r="G141" s="203"/>
      <c r="H141" s="203"/>
    </row>
    <row r="142" spans="1:8" x14ac:dyDescent="0.2">
      <c r="A142" s="209"/>
      <c r="B142" s="195"/>
      <c r="C142" s="200"/>
      <c r="D142" s="202"/>
      <c r="E142" s="198"/>
      <c r="F142" s="199"/>
      <c r="G142" s="203"/>
      <c r="H142" s="203"/>
    </row>
    <row r="143" spans="1:8" x14ac:dyDescent="0.2">
      <c r="A143" s="209"/>
      <c r="B143" s="195"/>
      <c r="C143" s="200"/>
      <c r="D143" s="202"/>
      <c r="E143" s="198"/>
      <c r="F143" s="199"/>
      <c r="G143" s="203"/>
      <c r="H143" s="203"/>
    </row>
    <row r="144" spans="1:8" x14ac:dyDescent="0.2">
      <c r="A144" s="209"/>
      <c r="B144" s="195"/>
      <c r="C144" s="200"/>
      <c r="D144" s="202"/>
      <c r="E144" s="198"/>
      <c r="F144" s="199"/>
      <c r="G144" s="203"/>
      <c r="H144" s="203"/>
    </row>
    <row r="145" spans="1:8" x14ac:dyDescent="0.2">
      <c r="A145" s="209"/>
      <c r="B145" s="195"/>
      <c r="C145" s="200"/>
      <c r="D145" s="202"/>
      <c r="E145" s="198"/>
      <c r="F145" s="199"/>
      <c r="G145" s="203"/>
      <c r="H145" s="203"/>
    </row>
    <row r="146" spans="1:8" x14ac:dyDescent="0.2">
      <c r="A146" s="209"/>
      <c r="B146" s="195"/>
      <c r="C146" s="200"/>
      <c r="D146" s="202"/>
      <c r="E146" s="198"/>
      <c r="F146" s="199"/>
      <c r="G146" s="203"/>
      <c r="H146" s="203"/>
    </row>
    <row r="147" spans="1:8" x14ac:dyDescent="0.2">
      <c r="A147" s="209"/>
      <c r="B147" s="195"/>
      <c r="C147" s="200"/>
      <c r="D147" s="202"/>
      <c r="E147" s="198"/>
      <c r="F147" s="199"/>
      <c r="G147" s="203"/>
      <c r="H147" s="203"/>
    </row>
    <row r="148" spans="1:8" x14ac:dyDescent="0.2">
      <c r="A148" s="209"/>
      <c r="B148" s="195"/>
      <c r="C148" s="200"/>
      <c r="D148" s="202"/>
      <c r="E148" s="198"/>
      <c r="F148" s="199"/>
      <c r="G148" s="203"/>
      <c r="H148" s="203"/>
    </row>
    <row r="149" spans="1:8" x14ac:dyDescent="0.2">
      <c r="A149" s="209"/>
      <c r="B149" s="195"/>
      <c r="C149" s="200"/>
      <c r="D149" s="202"/>
      <c r="E149" s="198"/>
      <c r="F149" s="199"/>
      <c r="G149" s="203"/>
      <c r="H149" s="203"/>
    </row>
    <row r="150" spans="1:8" x14ac:dyDescent="0.2">
      <c r="A150" s="209"/>
      <c r="B150" s="195"/>
      <c r="C150" s="200"/>
      <c r="D150" s="202"/>
      <c r="E150" s="198"/>
      <c r="F150" s="199"/>
      <c r="G150" s="203"/>
      <c r="H150" s="203"/>
    </row>
    <row r="151" spans="1:8" x14ac:dyDescent="0.2">
      <c r="A151" s="209"/>
      <c r="B151" s="195"/>
      <c r="C151" s="200"/>
      <c r="D151" s="202"/>
      <c r="E151" s="198"/>
      <c r="F151" s="199"/>
      <c r="G151" s="203"/>
      <c r="H151" s="203"/>
    </row>
    <row r="152" spans="1:8" x14ac:dyDescent="0.2">
      <c r="A152" s="209"/>
      <c r="B152" s="195"/>
      <c r="C152" s="200"/>
      <c r="D152" s="202"/>
      <c r="E152" s="198"/>
      <c r="F152" s="199"/>
      <c r="G152" s="203"/>
      <c r="H152" s="203"/>
    </row>
    <row r="153" spans="1:8" x14ac:dyDescent="0.2">
      <c r="A153" s="209"/>
      <c r="B153" s="195"/>
      <c r="C153" s="200"/>
      <c r="D153" s="202"/>
      <c r="E153" s="198"/>
      <c r="F153" s="199"/>
      <c r="G153" s="203"/>
      <c r="H153" s="203"/>
    </row>
    <row r="154" spans="1:8" x14ac:dyDescent="0.2">
      <c r="A154" s="209"/>
      <c r="B154" s="195"/>
      <c r="C154" s="200"/>
      <c r="D154" s="202"/>
      <c r="E154" s="198"/>
      <c r="F154" s="199"/>
      <c r="G154" s="203"/>
      <c r="H154" s="203"/>
    </row>
    <row r="155" spans="1:8" x14ac:dyDescent="0.2">
      <c r="A155" s="209"/>
      <c r="B155" s="195"/>
      <c r="C155" s="200"/>
      <c r="D155" s="202"/>
      <c r="E155" s="198"/>
      <c r="F155" s="199"/>
      <c r="G155" s="203"/>
      <c r="H155" s="203"/>
    </row>
    <row r="156" spans="1:8" x14ac:dyDescent="0.2">
      <c r="A156" s="209"/>
      <c r="B156" s="195"/>
      <c r="C156" s="200"/>
      <c r="D156" s="202"/>
      <c r="E156" s="198"/>
      <c r="F156" s="199"/>
      <c r="G156" s="203"/>
      <c r="H156" s="203"/>
    </row>
    <row r="157" spans="1:8" x14ac:dyDescent="0.2">
      <c r="A157" s="209"/>
      <c r="B157" s="195"/>
      <c r="C157" s="200"/>
      <c r="D157" s="202"/>
      <c r="E157" s="198"/>
      <c r="F157" s="199"/>
      <c r="G157" s="203"/>
      <c r="H157" s="203"/>
    </row>
    <row r="158" spans="1:8" x14ac:dyDescent="0.2">
      <c r="A158" s="209"/>
      <c r="B158" s="195"/>
      <c r="C158" s="200"/>
      <c r="D158" s="202"/>
      <c r="E158" s="198"/>
      <c r="F158" s="199"/>
      <c r="G158" s="203"/>
      <c r="H158" s="203"/>
    </row>
    <row r="159" spans="1:8" x14ac:dyDescent="0.2">
      <c r="A159" s="209"/>
      <c r="B159" s="195"/>
      <c r="C159" s="200"/>
      <c r="D159" s="202"/>
      <c r="E159" s="198"/>
      <c r="F159" s="199"/>
      <c r="G159" s="203"/>
      <c r="H159" s="203"/>
    </row>
    <row r="160" spans="1:8" x14ac:dyDescent="0.2">
      <c r="A160" s="209"/>
      <c r="B160" s="195"/>
      <c r="C160" s="200"/>
      <c r="D160" s="202"/>
      <c r="E160" s="198"/>
      <c r="F160" s="199"/>
      <c r="G160" s="203"/>
      <c r="H160" s="203"/>
    </row>
    <row r="161" spans="1:8" x14ac:dyDescent="0.2">
      <c r="A161" s="209"/>
      <c r="B161" s="195"/>
      <c r="C161" s="200"/>
      <c r="D161" s="202"/>
      <c r="E161" s="198"/>
      <c r="F161" s="199"/>
      <c r="G161" s="203"/>
      <c r="H161" s="203"/>
    </row>
    <row r="162" spans="1:8" x14ac:dyDescent="0.2">
      <c r="A162" s="209"/>
      <c r="B162" s="195"/>
      <c r="C162" s="200"/>
      <c r="D162" s="202"/>
      <c r="E162" s="198"/>
      <c r="F162" s="199"/>
      <c r="G162" s="203"/>
      <c r="H162" s="203"/>
    </row>
    <row r="163" spans="1:8" x14ac:dyDescent="0.2">
      <c r="A163" s="209"/>
      <c r="B163" s="195"/>
      <c r="C163" s="200"/>
      <c r="D163" s="202"/>
      <c r="E163" s="198"/>
      <c r="F163" s="199"/>
      <c r="G163" s="203"/>
      <c r="H163" s="203"/>
    </row>
    <row r="164" spans="1:8" x14ac:dyDescent="0.2">
      <c r="A164" s="209"/>
      <c r="B164" s="195"/>
      <c r="C164" s="200"/>
      <c r="D164" s="202"/>
      <c r="E164" s="198"/>
      <c r="F164" s="199"/>
      <c r="G164" s="203"/>
      <c r="H164" s="203"/>
    </row>
    <row r="165" spans="1:8" x14ac:dyDescent="0.2">
      <c r="A165" s="209"/>
      <c r="B165" s="195"/>
      <c r="C165" s="200"/>
      <c r="D165" s="202"/>
      <c r="E165" s="198"/>
      <c r="F165" s="199"/>
      <c r="G165" s="203"/>
      <c r="H165" s="203"/>
    </row>
    <row r="166" spans="1:8" x14ac:dyDescent="0.2">
      <c r="A166" s="209"/>
      <c r="B166" s="195"/>
      <c r="C166" s="200"/>
      <c r="D166" s="202"/>
      <c r="E166" s="198"/>
      <c r="F166" s="199"/>
      <c r="G166" s="203"/>
      <c r="H166" s="203"/>
    </row>
    <row r="167" spans="1:8" x14ac:dyDescent="0.2">
      <c r="A167" s="209"/>
      <c r="B167" s="195"/>
      <c r="C167" s="200"/>
      <c r="D167" s="202"/>
      <c r="E167" s="198"/>
      <c r="F167" s="199"/>
      <c r="G167" s="203"/>
      <c r="H167" s="203"/>
    </row>
    <row r="168" spans="1:8" x14ac:dyDescent="0.2">
      <c r="A168" s="209"/>
      <c r="B168" s="195"/>
      <c r="C168" s="200"/>
      <c r="D168" s="202"/>
      <c r="E168" s="198"/>
      <c r="F168" s="199"/>
      <c r="G168" s="203"/>
      <c r="H168" s="203"/>
    </row>
    <row r="169" spans="1:8" x14ac:dyDescent="0.2">
      <c r="A169" s="209"/>
      <c r="B169" s="195"/>
      <c r="C169" s="200"/>
      <c r="D169" s="202"/>
      <c r="E169" s="198"/>
      <c r="F169" s="199"/>
      <c r="G169" s="203"/>
      <c r="H169" s="203"/>
    </row>
    <row r="170" spans="1:8" x14ac:dyDescent="0.2">
      <c r="A170" s="209"/>
      <c r="B170" s="195"/>
      <c r="C170" s="200"/>
      <c r="D170" s="202"/>
      <c r="E170" s="198"/>
      <c r="F170" s="199"/>
      <c r="G170" s="203"/>
      <c r="H170" s="203"/>
    </row>
    <row r="171" spans="1:8" x14ac:dyDescent="0.2">
      <c r="A171" s="209"/>
      <c r="B171" s="195"/>
      <c r="C171" s="200"/>
      <c r="D171" s="202"/>
      <c r="E171" s="198"/>
      <c r="F171" s="199"/>
      <c r="G171" s="203"/>
      <c r="H171" s="203"/>
    </row>
    <row r="172" spans="1:8" x14ac:dyDescent="0.2">
      <c r="A172" s="209"/>
      <c r="B172" s="195"/>
      <c r="C172" s="200"/>
      <c r="D172" s="202"/>
      <c r="E172" s="198"/>
      <c r="F172" s="199"/>
      <c r="G172" s="203"/>
      <c r="H172" s="203"/>
    </row>
    <row r="173" spans="1:8" x14ac:dyDescent="0.2">
      <c r="A173" s="209"/>
      <c r="B173" s="195"/>
      <c r="C173" s="200"/>
      <c r="D173" s="202"/>
      <c r="E173" s="198"/>
      <c r="F173" s="199"/>
      <c r="G173" s="203"/>
      <c r="H173" s="203"/>
    </row>
    <row r="174" spans="1:8" x14ac:dyDescent="0.2">
      <c r="A174" s="209"/>
      <c r="B174" s="195"/>
      <c r="C174" s="200"/>
      <c r="D174" s="202"/>
      <c r="E174" s="198"/>
      <c r="F174" s="199"/>
      <c r="G174" s="203"/>
      <c r="H174" s="203"/>
    </row>
    <row r="175" spans="1:8" x14ac:dyDescent="0.2">
      <c r="A175" s="209"/>
      <c r="B175" s="195"/>
      <c r="C175" s="200"/>
      <c r="D175" s="202"/>
      <c r="E175" s="198"/>
      <c r="F175" s="199"/>
      <c r="G175" s="203"/>
      <c r="H175" s="203"/>
    </row>
    <row r="176" spans="1:8" x14ac:dyDescent="0.2">
      <c r="A176" s="209"/>
      <c r="B176" s="195"/>
      <c r="C176" s="200"/>
      <c r="D176" s="202"/>
      <c r="E176" s="198"/>
      <c r="F176" s="199"/>
      <c r="G176" s="203"/>
      <c r="H176" s="203"/>
    </row>
    <row r="177" spans="1:8" x14ac:dyDescent="0.2">
      <c r="A177" s="209"/>
      <c r="B177" s="195"/>
      <c r="C177" s="200"/>
      <c r="D177" s="202"/>
      <c r="E177" s="198"/>
      <c r="F177" s="199"/>
      <c r="G177" s="203"/>
      <c r="H177" s="203"/>
    </row>
    <row r="178" spans="1:8" x14ac:dyDescent="0.2">
      <c r="A178" s="209"/>
      <c r="B178" s="195"/>
      <c r="C178" s="200"/>
      <c r="D178" s="202"/>
      <c r="E178" s="198"/>
      <c r="F178" s="199"/>
      <c r="G178" s="203"/>
      <c r="H178" s="203"/>
    </row>
    <row r="179" spans="1:8" x14ac:dyDescent="0.2">
      <c r="A179" s="209"/>
      <c r="B179" s="195"/>
      <c r="C179" s="200"/>
      <c r="D179" s="202"/>
      <c r="E179" s="198"/>
      <c r="F179" s="199"/>
      <c r="G179" s="203"/>
      <c r="H179" s="203"/>
    </row>
    <row r="180" spans="1:8" x14ac:dyDescent="0.2">
      <c r="A180" s="209"/>
      <c r="B180" s="195"/>
      <c r="C180" s="200"/>
      <c r="D180" s="202"/>
      <c r="E180" s="198"/>
      <c r="F180" s="199"/>
      <c r="G180" s="203"/>
      <c r="H180" s="203"/>
    </row>
    <row r="181" spans="1:8" x14ac:dyDescent="0.2">
      <c r="A181" s="209"/>
      <c r="B181" s="195"/>
      <c r="C181" s="200"/>
      <c r="D181" s="202"/>
      <c r="E181" s="198"/>
      <c r="F181" s="199"/>
      <c r="G181" s="203"/>
      <c r="H181" s="203"/>
    </row>
    <row r="182" spans="1:8" x14ac:dyDescent="0.2">
      <c r="A182" s="209"/>
      <c r="B182" s="195"/>
      <c r="C182" s="200"/>
      <c r="D182" s="202"/>
      <c r="E182" s="198"/>
      <c r="F182" s="199"/>
      <c r="G182" s="203"/>
      <c r="H182" s="203"/>
    </row>
    <row r="183" spans="1:8" x14ac:dyDescent="0.2">
      <c r="A183" s="209"/>
      <c r="B183" s="195"/>
      <c r="C183" s="200"/>
      <c r="D183" s="202"/>
      <c r="E183" s="198"/>
      <c r="F183" s="199"/>
      <c r="G183" s="203"/>
      <c r="H183" s="203"/>
    </row>
    <row r="184" spans="1:8" x14ac:dyDescent="0.2">
      <c r="A184" s="209"/>
      <c r="B184" s="195"/>
      <c r="C184" s="200"/>
      <c r="D184" s="202"/>
      <c r="E184" s="198"/>
      <c r="F184" s="199"/>
      <c r="G184" s="203"/>
      <c r="H184" s="203"/>
    </row>
    <row r="185" spans="1:8" x14ac:dyDescent="0.2">
      <c r="A185" s="209"/>
      <c r="B185" s="195"/>
      <c r="C185" s="200"/>
      <c r="D185" s="202"/>
      <c r="E185" s="198"/>
      <c r="F185" s="199"/>
      <c r="G185" s="203"/>
      <c r="H185" s="203"/>
    </row>
    <row r="186" spans="1:8" x14ac:dyDescent="0.2">
      <c r="A186" s="209"/>
      <c r="B186" s="195"/>
      <c r="C186" s="200"/>
      <c r="D186" s="202"/>
      <c r="E186" s="198"/>
      <c r="F186" s="199"/>
      <c r="G186" s="203"/>
      <c r="H186" s="203"/>
    </row>
    <row r="187" spans="1:8" x14ac:dyDescent="0.2">
      <c r="A187" s="209"/>
      <c r="B187" s="195"/>
      <c r="C187" s="200"/>
      <c r="D187" s="202"/>
      <c r="E187" s="198"/>
      <c r="F187" s="199"/>
      <c r="G187" s="203"/>
      <c r="H187" s="203"/>
    </row>
    <row r="188" spans="1:8" x14ac:dyDescent="0.2">
      <c r="A188" s="209"/>
      <c r="B188" s="195"/>
      <c r="C188" s="200"/>
      <c r="D188" s="202"/>
      <c r="E188" s="198"/>
      <c r="F188" s="199"/>
      <c r="G188" s="203"/>
      <c r="H188" s="203"/>
    </row>
    <row r="189" spans="1:8" x14ac:dyDescent="0.2">
      <c r="A189" s="209"/>
      <c r="B189" s="195"/>
      <c r="C189" s="200"/>
      <c r="D189" s="202"/>
      <c r="E189" s="198"/>
      <c r="F189" s="199"/>
      <c r="G189" s="203"/>
      <c r="H189" s="203"/>
    </row>
    <row r="190" spans="1:8" x14ac:dyDescent="0.2">
      <c r="A190" s="209"/>
      <c r="B190" s="195"/>
      <c r="C190" s="200"/>
      <c r="D190" s="202"/>
      <c r="E190" s="198"/>
      <c r="F190" s="199"/>
      <c r="G190" s="203"/>
      <c r="H190" s="203"/>
    </row>
    <row r="191" spans="1:8" x14ac:dyDescent="0.2">
      <c r="A191" s="209"/>
      <c r="B191" s="195"/>
      <c r="C191" s="200"/>
      <c r="D191" s="202"/>
      <c r="E191" s="198"/>
      <c r="F191" s="199"/>
      <c r="G191" s="203"/>
      <c r="H191" s="203"/>
    </row>
    <row r="192" spans="1:8" x14ac:dyDescent="0.2">
      <c r="A192" s="209"/>
      <c r="B192" s="195"/>
      <c r="C192" s="200"/>
      <c r="D192" s="202"/>
      <c r="E192" s="198"/>
      <c r="F192" s="199"/>
      <c r="G192" s="203"/>
      <c r="H192" s="203"/>
    </row>
    <row r="193" spans="1:8" x14ac:dyDescent="0.2">
      <c r="A193" s="209"/>
      <c r="B193" s="195"/>
      <c r="C193" s="200"/>
      <c r="D193" s="202"/>
      <c r="E193" s="198"/>
      <c r="F193" s="199"/>
      <c r="G193" s="203"/>
      <c r="H193" s="203"/>
    </row>
    <row r="194" spans="1:8" x14ac:dyDescent="0.2">
      <c r="A194" s="209"/>
      <c r="B194" s="195"/>
      <c r="C194" s="200"/>
      <c r="D194" s="202"/>
      <c r="E194" s="198"/>
      <c r="F194" s="199"/>
      <c r="G194" s="203"/>
      <c r="H194" s="203"/>
    </row>
    <row r="195" spans="1:8" x14ac:dyDescent="0.2">
      <c r="A195" s="209"/>
      <c r="B195" s="195"/>
      <c r="C195" s="200"/>
      <c r="D195" s="202"/>
      <c r="E195" s="198"/>
      <c r="F195" s="199"/>
      <c r="G195" s="203"/>
      <c r="H195" s="203"/>
    </row>
    <row r="196" spans="1:8" x14ac:dyDescent="0.2">
      <c r="A196" s="209"/>
      <c r="B196" s="195"/>
      <c r="C196" s="200"/>
      <c r="D196" s="202"/>
      <c r="E196" s="198"/>
      <c r="F196" s="199"/>
      <c r="G196" s="203"/>
      <c r="H196" s="203"/>
    </row>
    <row r="197" spans="1:8" x14ac:dyDescent="0.2">
      <c r="A197" s="209"/>
      <c r="B197" s="195"/>
      <c r="C197" s="200"/>
      <c r="D197" s="202"/>
      <c r="E197" s="198"/>
      <c r="F197" s="199"/>
      <c r="G197" s="203"/>
      <c r="H197" s="203"/>
    </row>
    <row r="198" spans="1:8" x14ac:dyDescent="0.2">
      <c r="A198" s="209"/>
      <c r="B198" s="195"/>
      <c r="C198" s="200"/>
      <c r="D198" s="202"/>
      <c r="E198" s="198"/>
      <c r="F198" s="199"/>
      <c r="G198" s="203"/>
      <c r="H198" s="203"/>
    </row>
    <row r="199" spans="1:8" x14ac:dyDescent="0.2">
      <c r="A199" s="209"/>
      <c r="B199" s="195"/>
      <c r="C199" s="200"/>
      <c r="D199" s="202"/>
      <c r="E199" s="198"/>
      <c r="F199" s="199"/>
      <c r="G199" s="203"/>
      <c r="H199" s="203"/>
    </row>
    <row r="200" spans="1:8" x14ac:dyDescent="0.2">
      <c r="A200" s="209"/>
      <c r="B200" s="195"/>
      <c r="C200" s="200"/>
      <c r="D200" s="202"/>
      <c r="E200" s="198"/>
      <c r="F200" s="199"/>
      <c r="G200" s="203"/>
      <c r="H200" s="203"/>
    </row>
    <row r="201" spans="1:8" x14ac:dyDescent="0.2">
      <c r="A201" s="209"/>
      <c r="B201" s="195"/>
      <c r="C201" s="200"/>
      <c r="D201" s="202"/>
      <c r="E201" s="198"/>
      <c r="F201" s="199"/>
      <c r="G201" s="203"/>
      <c r="H201" s="203"/>
    </row>
    <row r="202" spans="1:8" x14ac:dyDescent="0.2">
      <c r="A202" s="209"/>
      <c r="B202" s="195"/>
      <c r="C202" s="200"/>
      <c r="D202" s="202"/>
      <c r="E202" s="198"/>
      <c r="F202" s="199"/>
      <c r="G202" s="203"/>
      <c r="H202" s="203"/>
    </row>
    <row r="203" spans="1:8" x14ac:dyDescent="0.2">
      <c r="A203" s="209"/>
      <c r="B203" s="195"/>
      <c r="C203" s="200"/>
      <c r="D203" s="202"/>
      <c r="E203" s="198"/>
      <c r="F203" s="199"/>
      <c r="G203" s="203"/>
      <c r="H203" s="203"/>
    </row>
    <row r="204" spans="1:8" x14ac:dyDescent="0.2">
      <c r="A204" s="209"/>
      <c r="B204" s="195"/>
      <c r="C204" s="200"/>
      <c r="D204" s="202"/>
      <c r="E204" s="198"/>
      <c r="F204" s="199"/>
      <c r="G204" s="203"/>
      <c r="H204" s="203"/>
    </row>
    <row r="205" spans="1:8" x14ac:dyDescent="0.2">
      <c r="A205" s="209"/>
      <c r="B205" s="195"/>
      <c r="C205" s="200"/>
      <c r="D205" s="202"/>
      <c r="E205" s="198"/>
      <c r="F205" s="199"/>
      <c r="G205" s="203"/>
      <c r="H205" s="203"/>
    </row>
    <row r="206" spans="1:8" x14ac:dyDescent="0.2">
      <c r="A206" s="209"/>
      <c r="B206" s="195"/>
      <c r="C206" s="200"/>
      <c r="D206" s="202"/>
      <c r="E206" s="198"/>
      <c r="F206" s="199"/>
      <c r="G206" s="203"/>
      <c r="H206" s="203"/>
    </row>
    <row r="207" spans="1:8" x14ac:dyDescent="0.2">
      <c r="A207" s="209"/>
      <c r="B207" s="195"/>
      <c r="C207" s="200"/>
      <c r="D207" s="202"/>
      <c r="E207" s="198"/>
      <c r="F207" s="199"/>
      <c r="G207" s="203"/>
      <c r="H207" s="203"/>
    </row>
    <row r="208" spans="1:8" x14ac:dyDescent="0.2">
      <c r="A208" s="209"/>
      <c r="B208" s="195"/>
      <c r="C208" s="200"/>
      <c r="D208" s="202"/>
      <c r="E208" s="198"/>
      <c r="F208" s="199"/>
      <c r="G208" s="203"/>
      <c r="H208" s="203"/>
    </row>
    <row r="209" spans="1:8" x14ac:dyDescent="0.2">
      <c r="A209" s="209"/>
      <c r="B209" s="195"/>
      <c r="C209" s="200"/>
      <c r="D209" s="202"/>
      <c r="E209" s="198"/>
      <c r="F209" s="199"/>
      <c r="G209" s="203"/>
      <c r="H209" s="203"/>
    </row>
    <row r="210" spans="1:8" x14ac:dyDescent="0.2">
      <c r="A210" s="209"/>
      <c r="B210" s="195"/>
      <c r="C210" s="200"/>
      <c r="D210" s="202"/>
      <c r="E210" s="198"/>
      <c r="F210" s="199"/>
      <c r="G210" s="203"/>
      <c r="H210" s="203"/>
    </row>
    <row r="211" spans="1:8" x14ac:dyDescent="0.2">
      <c r="A211" s="209"/>
      <c r="B211" s="195"/>
      <c r="C211" s="200"/>
      <c r="D211" s="202"/>
      <c r="E211" s="198"/>
      <c r="F211" s="199"/>
      <c r="G211" s="203"/>
      <c r="H211" s="203"/>
    </row>
    <row r="212" spans="1:8" x14ac:dyDescent="0.2">
      <c r="A212" s="209"/>
      <c r="B212" s="195"/>
      <c r="C212" s="200"/>
      <c r="D212" s="202"/>
      <c r="E212" s="198"/>
      <c r="F212" s="199"/>
      <c r="G212" s="203"/>
      <c r="H212" s="203"/>
    </row>
    <row r="213" spans="1:8" x14ac:dyDescent="0.2">
      <c r="A213" s="209"/>
      <c r="B213" s="195"/>
      <c r="C213" s="200"/>
      <c r="D213" s="202"/>
      <c r="E213" s="198"/>
      <c r="F213" s="199"/>
      <c r="G213" s="203"/>
      <c r="H213" s="203"/>
    </row>
    <row r="214" spans="1:8" x14ac:dyDescent="0.2">
      <c r="A214" s="209"/>
      <c r="B214" s="195"/>
      <c r="C214" s="200"/>
      <c r="D214" s="202"/>
      <c r="E214" s="198"/>
      <c r="F214" s="199"/>
      <c r="G214" s="203"/>
      <c r="H214" s="203"/>
    </row>
    <row r="215" spans="1:8" x14ac:dyDescent="0.2">
      <c r="A215" s="209"/>
      <c r="B215" s="195"/>
      <c r="C215" s="200"/>
      <c r="D215" s="202"/>
      <c r="E215" s="198"/>
      <c r="F215" s="199"/>
      <c r="G215" s="203"/>
      <c r="H215" s="203"/>
    </row>
    <row r="216" spans="1:8" x14ac:dyDescent="0.2">
      <c r="A216" s="209"/>
      <c r="B216" s="195"/>
      <c r="C216" s="200"/>
      <c r="D216" s="202"/>
      <c r="E216" s="198"/>
      <c r="F216" s="199"/>
      <c r="G216" s="203"/>
      <c r="H216" s="203"/>
    </row>
    <row r="217" spans="1:8" x14ac:dyDescent="0.2">
      <c r="A217" s="209"/>
      <c r="B217" s="195"/>
      <c r="C217" s="200"/>
      <c r="D217" s="202"/>
      <c r="E217" s="198"/>
      <c r="F217" s="199"/>
      <c r="G217" s="203"/>
      <c r="H217" s="203"/>
    </row>
    <row r="218" spans="1:8" x14ac:dyDescent="0.2">
      <c r="A218" s="209"/>
      <c r="B218" s="195"/>
      <c r="C218" s="200"/>
      <c r="D218" s="202"/>
      <c r="E218" s="198"/>
      <c r="F218" s="199"/>
      <c r="G218" s="203"/>
      <c r="H218" s="203"/>
    </row>
    <row r="219" spans="1:8" x14ac:dyDescent="0.2">
      <c r="A219" s="209"/>
      <c r="B219" s="195"/>
      <c r="C219" s="200"/>
      <c r="D219" s="202"/>
      <c r="E219" s="198"/>
      <c r="F219" s="199"/>
      <c r="G219" s="203"/>
      <c r="H219" s="203"/>
    </row>
    <row r="220" spans="1:8" x14ac:dyDescent="0.2">
      <c r="A220" s="209"/>
      <c r="B220" s="195"/>
      <c r="C220" s="200"/>
      <c r="D220" s="202"/>
      <c r="E220" s="198"/>
      <c r="F220" s="199"/>
      <c r="G220" s="203"/>
      <c r="H220" s="203"/>
    </row>
    <row r="221" spans="1:8" x14ac:dyDescent="0.2">
      <c r="A221" s="209"/>
      <c r="B221" s="195"/>
      <c r="C221" s="200"/>
      <c r="D221" s="202"/>
      <c r="E221" s="198"/>
      <c r="F221" s="199"/>
      <c r="G221" s="203"/>
      <c r="H221" s="203"/>
    </row>
    <row r="222" spans="1:8" x14ac:dyDescent="0.2">
      <c r="A222" s="209"/>
      <c r="B222" s="195"/>
      <c r="C222" s="200"/>
      <c r="D222" s="202"/>
      <c r="E222" s="198"/>
      <c r="F222" s="199"/>
      <c r="G222" s="203"/>
      <c r="H222" s="203"/>
    </row>
    <row r="223" spans="1:8" x14ac:dyDescent="0.2">
      <c r="A223" s="209"/>
      <c r="B223" s="195"/>
      <c r="C223" s="200"/>
      <c r="D223" s="202"/>
      <c r="E223" s="198"/>
      <c r="F223" s="199"/>
      <c r="G223" s="203"/>
      <c r="H223" s="203"/>
    </row>
    <row r="224" spans="1:8" x14ac:dyDescent="0.2">
      <c r="A224" s="209"/>
      <c r="B224" s="195"/>
      <c r="C224" s="200"/>
      <c r="D224" s="202"/>
      <c r="E224" s="198"/>
      <c r="F224" s="199"/>
      <c r="G224" s="203"/>
      <c r="H224" s="203"/>
    </row>
    <row r="225" spans="1:8" x14ac:dyDescent="0.2">
      <c r="A225" s="209"/>
      <c r="B225" s="195"/>
      <c r="C225" s="200"/>
      <c r="D225" s="202"/>
      <c r="E225" s="198"/>
      <c r="F225" s="199"/>
      <c r="G225" s="203"/>
      <c r="H225" s="203"/>
    </row>
    <row r="226" spans="1:8" x14ac:dyDescent="0.2">
      <c r="A226" s="209"/>
      <c r="B226" s="195"/>
      <c r="C226" s="200"/>
      <c r="D226" s="202"/>
      <c r="E226" s="198"/>
      <c r="F226" s="199"/>
      <c r="G226" s="203"/>
      <c r="H226" s="203"/>
    </row>
    <row r="227" spans="1:8" x14ac:dyDescent="0.2">
      <c r="A227" s="209"/>
      <c r="B227" s="195"/>
      <c r="C227" s="200"/>
      <c r="D227" s="202"/>
      <c r="E227" s="198"/>
      <c r="F227" s="199"/>
      <c r="G227" s="203"/>
      <c r="H227" s="203"/>
    </row>
    <row r="228" spans="1:8" x14ac:dyDescent="0.2">
      <c r="A228" s="209"/>
      <c r="B228" s="195"/>
      <c r="C228" s="200"/>
      <c r="D228" s="202"/>
      <c r="E228" s="198"/>
      <c r="F228" s="199"/>
      <c r="G228" s="203"/>
      <c r="H228" s="203"/>
    </row>
    <row r="229" spans="1:8" x14ac:dyDescent="0.2">
      <c r="A229" s="209"/>
      <c r="B229" s="195"/>
      <c r="C229" s="200"/>
      <c r="D229" s="202"/>
      <c r="E229" s="198"/>
      <c r="F229" s="199"/>
      <c r="G229" s="203"/>
      <c r="H229" s="203"/>
    </row>
    <row r="230" spans="1:8" x14ac:dyDescent="0.2">
      <c r="A230" s="209"/>
      <c r="B230" s="195"/>
      <c r="C230" s="200"/>
      <c r="D230" s="202"/>
      <c r="E230" s="198"/>
      <c r="F230" s="199"/>
      <c r="G230" s="203"/>
      <c r="H230" s="203"/>
    </row>
    <row r="231" spans="1:8" x14ac:dyDescent="0.2">
      <c r="A231" s="209"/>
      <c r="B231" s="195"/>
      <c r="C231" s="200"/>
      <c r="D231" s="202"/>
      <c r="E231" s="198"/>
      <c r="F231" s="199"/>
      <c r="G231" s="203"/>
      <c r="H231" s="203"/>
    </row>
    <row r="232" spans="1:8" x14ac:dyDescent="0.2">
      <c r="A232" s="209"/>
      <c r="B232" s="195"/>
      <c r="C232" s="200"/>
      <c r="D232" s="202"/>
      <c r="E232" s="198"/>
      <c r="F232" s="199"/>
      <c r="G232" s="203"/>
      <c r="H232" s="203"/>
    </row>
    <row r="233" spans="1:8" x14ac:dyDescent="0.2">
      <c r="A233" s="209"/>
      <c r="B233" s="195"/>
      <c r="C233" s="200"/>
      <c r="D233" s="202"/>
      <c r="E233" s="198"/>
      <c r="F233" s="199"/>
      <c r="G233" s="203"/>
      <c r="H233" s="203"/>
    </row>
    <row r="234" spans="1:8" x14ac:dyDescent="0.2">
      <c r="A234" s="209"/>
      <c r="B234" s="195"/>
      <c r="C234" s="200"/>
      <c r="D234" s="202"/>
      <c r="E234" s="198"/>
      <c r="F234" s="199"/>
      <c r="G234" s="203"/>
      <c r="H234" s="203"/>
    </row>
    <row r="235" spans="1:8" x14ac:dyDescent="0.2">
      <c r="A235" s="209"/>
      <c r="B235" s="195"/>
      <c r="C235" s="200"/>
      <c r="D235" s="202"/>
      <c r="E235" s="198"/>
      <c r="F235" s="199"/>
      <c r="G235" s="203"/>
      <c r="H235" s="203"/>
    </row>
    <row r="236" spans="1:8" x14ac:dyDescent="0.2">
      <c r="A236" s="209"/>
      <c r="B236" s="195"/>
      <c r="C236" s="200"/>
      <c r="D236" s="202"/>
      <c r="E236" s="198"/>
      <c r="F236" s="199"/>
      <c r="G236" s="203"/>
      <c r="H236" s="203"/>
    </row>
    <row r="237" spans="1:8" x14ac:dyDescent="0.2">
      <c r="A237" s="209"/>
      <c r="B237" s="195"/>
      <c r="C237" s="200"/>
      <c r="D237" s="202"/>
      <c r="E237" s="198"/>
      <c r="F237" s="199"/>
      <c r="G237" s="203"/>
      <c r="H237" s="203"/>
    </row>
    <row r="238" spans="1:8" x14ac:dyDescent="0.2">
      <c r="A238" s="209"/>
      <c r="B238" s="195"/>
      <c r="C238" s="200"/>
      <c r="D238" s="202"/>
      <c r="E238" s="198"/>
      <c r="F238" s="199"/>
      <c r="G238" s="203"/>
      <c r="H238" s="203"/>
    </row>
    <row r="239" spans="1:8" x14ac:dyDescent="0.2">
      <c r="A239" s="209"/>
      <c r="B239" s="195"/>
      <c r="C239" s="200"/>
      <c r="D239" s="202"/>
      <c r="E239" s="198"/>
      <c r="F239" s="199"/>
      <c r="G239" s="203"/>
      <c r="H239" s="203"/>
    </row>
    <row r="240" spans="1:8" x14ac:dyDescent="0.2">
      <c r="A240" s="209"/>
      <c r="B240" s="195"/>
      <c r="C240" s="200"/>
      <c r="D240" s="202"/>
      <c r="E240" s="198"/>
      <c r="F240" s="199"/>
      <c r="G240" s="203"/>
      <c r="H240" s="203"/>
    </row>
    <row r="241" spans="1:8" x14ac:dyDescent="0.2">
      <c r="A241" s="209"/>
      <c r="B241" s="195"/>
      <c r="C241" s="200"/>
      <c r="D241" s="202"/>
      <c r="E241" s="198"/>
      <c r="F241" s="199"/>
      <c r="G241" s="203"/>
      <c r="H241" s="203"/>
    </row>
    <row r="242" spans="1:8" x14ac:dyDescent="0.2">
      <c r="A242" s="209"/>
      <c r="B242" s="195"/>
      <c r="C242" s="200"/>
      <c r="D242" s="202"/>
      <c r="E242" s="198"/>
      <c r="F242" s="199"/>
      <c r="G242" s="203"/>
      <c r="H242" s="203"/>
    </row>
    <row r="243" spans="1:8" x14ac:dyDescent="0.2">
      <c r="A243" s="209"/>
      <c r="B243" s="195"/>
      <c r="C243" s="200"/>
      <c r="D243" s="202"/>
      <c r="E243" s="198"/>
      <c r="F243" s="199"/>
      <c r="G243" s="203"/>
      <c r="H243" s="203"/>
    </row>
    <row r="244" spans="1:8" x14ac:dyDescent="0.2">
      <c r="A244" s="209"/>
      <c r="B244" s="195"/>
      <c r="C244" s="200"/>
      <c r="D244" s="202"/>
      <c r="E244" s="198"/>
      <c r="F244" s="199"/>
      <c r="G244" s="203"/>
      <c r="H244" s="203"/>
    </row>
    <row r="245" spans="1:8" x14ac:dyDescent="0.2">
      <c r="A245" s="209"/>
      <c r="B245" s="195"/>
      <c r="C245" s="200"/>
      <c r="D245" s="202"/>
      <c r="E245" s="198"/>
      <c r="F245" s="199"/>
      <c r="G245" s="203"/>
      <c r="H245" s="203"/>
    </row>
    <row r="246" spans="1:8" x14ac:dyDescent="0.2">
      <c r="A246" s="209"/>
      <c r="B246" s="195"/>
      <c r="C246" s="200"/>
      <c r="D246" s="202"/>
      <c r="E246" s="198"/>
      <c r="F246" s="199"/>
      <c r="G246" s="203"/>
      <c r="H246" s="203"/>
    </row>
    <row r="247" spans="1:8" x14ac:dyDescent="0.2">
      <c r="A247" s="209"/>
      <c r="B247" s="195"/>
      <c r="C247" s="200"/>
      <c r="D247" s="202"/>
      <c r="E247" s="198"/>
      <c r="F247" s="199"/>
      <c r="G247" s="203"/>
      <c r="H247" s="203"/>
    </row>
    <row r="248" spans="1:8" x14ac:dyDescent="0.2">
      <c r="A248" s="209"/>
      <c r="B248" s="195"/>
      <c r="C248" s="200"/>
      <c r="D248" s="202"/>
      <c r="E248" s="198"/>
      <c r="F248" s="199"/>
      <c r="G248" s="203"/>
      <c r="H248" s="203"/>
    </row>
    <row r="249" spans="1:8" x14ac:dyDescent="0.2">
      <c r="A249" s="209"/>
      <c r="B249" s="195"/>
      <c r="C249" s="200"/>
      <c r="D249" s="202"/>
      <c r="E249" s="198"/>
      <c r="F249" s="199"/>
      <c r="G249" s="203"/>
      <c r="H249" s="203"/>
    </row>
    <row r="250" spans="1:8" x14ac:dyDescent="0.2">
      <c r="A250" s="209"/>
      <c r="B250" s="195"/>
      <c r="C250" s="200"/>
      <c r="D250" s="202"/>
      <c r="E250" s="198"/>
      <c r="F250" s="199"/>
      <c r="G250" s="203"/>
      <c r="H250" s="203"/>
    </row>
    <row r="251" spans="1:8" x14ac:dyDescent="0.2">
      <c r="A251" s="209"/>
      <c r="B251" s="195"/>
      <c r="C251" s="200"/>
      <c r="D251" s="202"/>
      <c r="E251" s="198"/>
      <c r="F251" s="199"/>
      <c r="G251" s="203"/>
      <c r="H251" s="203"/>
    </row>
    <row r="252" spans="1:8" x14ac:dyDescent="0.2">
      <c r="A252" s="209"/>
      <c r="B252" s="195"/>
      <c r="C252" s="200"/>
      <c r="D252" s="202"/>
      <c r="E252" s="198"/>
      <c r="F252" s="199"/>
      <c r="G252" s="203"/>
      <c r="H252" s="203"/>
    </row>
    <row r="253" spans="1:8" x14ac:dyDescent="0.2">
      <c r="A253" s="209"/>
      <c r="B253" s="195"/>
      <c r="C253" s="200"/>
      <c r="D253" s="202"/>
      <c r="E253" s="198"/>
      <c r="F253" s="199"/>
      <c r="G253" s="203"/>
      <c r="H253" s="203"/>
    </row>
    <row r="254" spans="1:8" x14ac:dyDescent="0.2">
      <c r="A254" s="209"/>
      <c r="B254" s="195"/>
      <c r="C254" s="200"/>
      <c r="D254" s="202"/>
      <c r="E254" s="198"/>
      <c r="F254" s="199"/>
      <c r="G254" s="203"/>
      <c r="H254" s="203"/>
    </row>
    <row r="255" spans="1:8" x14ac:dyDescent="0.2">
      <c r="A255" s="209"/>
      <c r="B255" s="195"/>
      <c r="C255" s="200"/>
      <c r="D255" s="202"/>
      <c r="E255" s="198"/>
      <c r="F255" s="199"/>
      <c r="G255" s="203"/>
      <c r="H255" s="203"/>
    </row>
    <row r="256" spans="1:8" x14ac:dyDescent="0.2">
      <c r="A256" s="209"/>
      <c r="B256" s="195"/>
      <c r="C256" s="200"/>
      <c r="D256" s="202"/>
      <c r="E256" s="198"/>
      <c r="F256" s="199"/>
      <c r="G256" s="203"/>
      <c r="H256" s="203"/>
    </row>
    <row r="257" spans="1:8" x14ac:dyDescent="0.2">
      <c r="A257" s="209"/>
      <c r="B257" s="195"/>
      <c r="C257" s="200"/>
      <c r="D257" s="202"/>
      <c r="E257" s="198"/>
      <c r="F257" s="199"/>
      <c r="G257" s="203"/>
      <c r="H257" s="203"/>
    </row>
    <row r="258" spans="1:8" x14ac:dyDescent="0.2">
      <c r="A258" s="209"/>
      <c r="B258" s="195"/>
      <c r="C258" s="200"/>
      <c r="D258" s="202"/>
      <c r="E258" s="198"/>
      <c r="F258" s="199"/>
      <c r="G258" s="203"/>
      <c r="H258" s="203"/>
    </row>
    <row r="259" spans="1:8" x14ac:dyDescent="0.2">
      <c r="A259" s="209"/>
      <c r="B259" s="195"/>
      <c r="C259" s="200"/>
      <c r="D259" s="202"/>
      <c r="E259" s="198"/>
      <c r="F259" s="199"/>
      <c r="G259" s="203"/>
      <c r="H259" s="203"/>
    </row>
    <row r="260" spans="1:8" x14ac:dyDescent="0.2">
      <c r="A260" s="209"/>
      <c r="B260" s="195"/>
      <c r="C260" s="200"/>
      <c r="D260" s="202"/>
      <c r="E260" s="198"/>
      <c r="F260" s="199"/>
      <c r="G260" s="203"/>
      <c r="H260" s="203"/>
    </row>
    <row r="261" spans="1:8" x14ac:dyDescent="0.2">
      <c r="A261" s="209"/>
      <c r="B261" s="195"/>
      <c r="C261" s="200"/>
      <c r="D261" s="202"/>
      <c r="E261" s="198"/>
      <c r="F261" s="199"/>
      <c r="G261" s="203"/>
      <c r="H261" s="203"/>
    </row>
    <row r="262" spans="1:8" x14ac:dyDescent="0.2">
      <c r="A262" s="209"/>
      <c r="B262" s="195"/>
      <c r="C262" s="200"/>
      <c r="D262" s="202"/>
      <c r="E262" s="198"/>
      <c r="F262" s="199"/>
      <c r="G262" s="203"/>
      <c r="H262" s="203"/>
    </row>
    <row r="263" spans="1:8" x14ac:dyDescent="0.2">
      <c r="A263" s="209"/>
      <c r="B263" s="195"/>
      <c r="C263" s="200"/>
      <c r="D263" s="202"/>
      <c r="E263" s="198"/>
      <c r="F263" s="199"/>
      <c r="G263" s="203"/>
      <c r="H263" s="203"/>
    </row>
    <row r="264" spans="1:8" x14ac:dyDescent="0.2">
      <c r="A264" s="209"/>
      <c r="B264" s="195"/>
      <c r="C264" s="200"/>
      <c r="D264" s="202"/>
      <c r="E264" s="198"/>
      <c r="F264" s="199"/>
      <c r="G264" s="203"/>
      <c r="H264" s="203"/>
    </row>
    <row r="265" spans="1:8" x14ac:dyDescent="0.2">
      <c r="A265" s="209"/>
      <c r="B265" s="195"/>
      <c r="C265" s="200"/>
      <c r="D265" s="202"/>
      <c r="E265" s="198"/>
      <c r="F265" s="199"/>
      <c r="G265" s="203"/>
      <c r="H265" s="203"/>
    </row>
    <row r="266" spans="1:8" x14ac:dyDescent="0.2">
      <c r="A266" s="209"/>
      <c r="B266" s="195"/>
      <c r="C266" s="200"/>
      <c r="D266" s="202"/>
      <c r="E266" s="198"/>
      <c r="F266" s="199"/>
      <c r="G266" s="203"/>
      <c r="H266" s="203"/>
    </row>
    <row r="267" spans="1:8" x14ac:dyDescent="0.2">
      <c r="A267" s="209"/>
      <c r="B267" s="195"/>
      <c r="C267" s="200"/>
      <c r="D267" s="202"/>
      <c r="E267" s="198"/>
      <c r="F267" s="199"/>
      <c r="G267" s="203"/>
      <c r="H267" s="203"/>
    </row>
    <row r="268" spans="1:8" x14ac:dyDescent="0.2">
      <c r="A268" s="209"/>
      <c r="B268" s="195"/>
      <c r="C268" s="200"/>
      <c r="D268" s="202"/>
      <c r="E268" s="198"/>
      <c r="F268" s="199"/>
      <c r="G268" s="203"/>
      <c r="H268" s="203"/>
    </row>
    <row r="269" spans="1:8" x14ac:dyDescent="0.2">
      <c r="A269" s="209"/>
      <c r="B269" s="195"/>
      <c r="C269" s="200"/>
      <c r="D269" s="202"/>
      <c r="E269" s="198"/>
      <c r="F269" s="199"/>
      <c r="G269" s="203"/>
      <c r="H269" s="203"/>
    </row>
    <row r="270" spans="1:8" x14ac:dyDescent="0.2">
      <c r="A270" s="209"/>
      <c r="B270" s="195"/>
      <c r="C270" s="200"/>
      <c r="D270" s="202"/>
      <c r="E270" s="198"/>
      <c r="F270" s="199"/>
      <c r="G270" s="203"/>
      <c r="H270" s="203"/>
    </row>
    <row r="271" spans="1:8" x14ac:dyDescent="0.2">
      <c r="A271" s="209"/>
      <c r="B271" s="195"/>
      <c r="C271" s="200"/>
      <c r="D271" s="202"/>
      <c r="E271" s="198"/>
      <c r="F271" s="199"/>
      <c r="G271" s="203"/>
      <c r="H271" s="203"/>
    </row>
    <row r="272" spans="1:8" x14ac:dyDescent="0.2">
      <c r="A272" s="209"/>
      <c r="B272" s="195"/>
      <c r="C272" s="200"/>
      <c r="D272" s="202"/>
      <c r="E272" s="198"/>
      <c r="F272" s="199"/>
      <c r="G272" s="203"/>
      <c r="H272" s="203"/>
    </row>
    <row r="273" spans="1:8" x14ac:dyDescent="0.2">
      <c r="A273" s="209"/>
      <c r="B273" s="195"/>
      <c r="C273" s="200"/>
      <c r="D273" s="202"/>
      <c r="E273" s="198"/>
      <c r="F273" s="199"/>
      <c r="G273" s="203"/>
      <c r="H273" s="203"/>
    </row>
    <row r="274" spans="1:8" x14ac:dyDescent="0.2">
      <c r="A274" s="209"/>
      <c r="B274" s="195"/>
      <c r="C274" s="200"/>
      <c r="D274" s="202"/>
      <c r="E274" s="198"/>
      <c r="F274" s="199"/>
      <c r="G274" s="203"/>
      <c r="H274" s="203"/>
    </row>
    <row r="275" spans="1:8" x14ac:dyDescent="0.2">
      <c r="A275" s="209"/>
      <c r="B275" s="195"/>
      <c r="C275" s="200"/>
      <c r="D275" s="202"/>
      <c r="E275" s="198"/>
      <c r="F275" s="199"/>
      <c r="G275" s="203"/>
      <c r="H275" s="203"/>
    </row>
    <row r="276" spans="1:8" x14ac:dyDescent="0.2">
      <c r="A276" s="209"/>
      <c r="B276" s="195"/>
      <c r="C276" s="200"/>
      <c r="D276" s="202"/>
      <c r="E276" s="198"/>
      <c r="F276" s="199"/>
      <c r="G276" s="203"/>
      <c r="H276" s="203"/>
    </row>
    <row r="277" spans="1:8" x14ac:dyDescent="0.2">
      <c r="A277" s="209"/>
      <c r="B277" s="195"/>
      <c r="C277" s="200"/>
      <c r="D277" s="202"/>
      <c r="E277" s="198"/>
      <c r="F277" s="199"/>
      <c r="G277" s="203"/>
      <c r="H277" s="203"/>
    </row>
    <row r="278" spans="1:8" x14ac:dyDescent="0.2">
      <c r="A278" s="209"/>
      <c r="B278" s="195"/>
      <c r="C278" s="200"/>
      <c r="D278" s="202"/>
      <c r="E278" s="198"/>
      <c r="F278" s="199"/>
      <c r="G278" s="203"/>
      <c r="H278" s="203"/>
    </row>
    <row r="279" spans="1:8" x14ac:dyDescent="0.2">
      <c r="A279" s="209"/>
      <c r="B279" s="195"/>
      <c r="C279" s="200"/>
      <c r="D279" s="202"/>
      <c r="E279" s="198"/>
      <c r="F279" s="199"/>
      <c r="G279" s="203"/>
      <c r="H279" s="203"/>
    </row>
    <row r="280" spans="1:8" x14ac:dyDescent="0.2">
      <c r="A280" s="209"/>
      <c r="B280" s="195"/>
      <c r="C280" s="200"/>
      <c r="D280" s="202"/>
      <c r="E280" s="198"/>
      <c r="F280" s="199"/>
      <c r="G280" s="203"/>
      <c r="H280" s="203"/>
    </row>
    <row r="281" spans="1:8" x14ac:dyDescent="0.2">
      <c r="A281" s="209"/>
      <c r="B281" s="195"/>
      <c r="C281" s="200"/>
      <c r="D281" s="202"/>
      <c r="E281" s="198"/>
      <c r="F281" s="199"/>
      <c r="G281" s="203"/>
      <c r="H281" s="203"/>
    </row>
    <row r="282" spans="1:8" x14ac:dyDescent="0.2">
      <c r="A282" s="209"/>
      <c r="B282" s="195"/>
      <c r="C282" s="200"/>
      <c r="D282" s="202"/>
      <c r="E282" s="198"/>
      <c r="F282" s="199"/>
      <c r="G282" s="203"/>
      <c r="H282" s="203"/>
    </row>
    <row r="283" spans="1:8" x14ac:dyDescent="0.2">
      <c r="A283" s="209"/>
      <c r="B283" s="195"/>
      <c r="C283" s="200"/>
      <c r="D283" s="202"/>
      <c r="E283" s="198"/>
      <c r="F283" s="199"/>
      <c r="G283" s="203"/>
      <c r="H283" s="203"/>
    </row>
    <row r="284" spans="1:8" x14ac:dyDescent="0.2">
      <c r="A284" s="209"/>
      <c r="B284" s="195"/>
      <c r="C284" s="200"/>
      <c r="D284" s="202"/>
      <c r="E284" s="198"/>
      <c r="F284" s="199"/>
      <c r="G284" s="203"/>
      <c r="H284" s="203"/>
    </row>
    <row r="285" spans="1:8" x14ac:dyDescent="0.2">
      <c r="A285" s="209"/>
      <c r="B285" s="195"/>
      <c r="C285" s="200"/>
      <c r="D285" s="202"/>
      <c r="E285" s="198"/>
      <c r="F285" s="199"/>
      <c r="G285" s="203"/>
      <c r="H285" s="203"/>
    </row>
    <row r="286" spans="1:8" x14ac:dyDescent="0.2">
      <c r="A286" s="209"/>
      <c r="B286" s="195"/>
      <c r="C286" s="200"/>
      <c r="D286" s="202"/>
      <c r="E286" s="198"/>
      <c r="F286" s="199"/>
      <c r="G286" s="203"/>
      <c r="H286" s="203"/>
    </row>
    <row r="287" spans="1:8" x14ac:dyDescent="0.2">
      <c r="A287" s="209"/>
      <c r="B287" s="195"/>
      <c r="C287" s="200"/>
      <c r="D287" s="202"/>
      <c r="E287" s="198"/>
      <c r="F287" s="199"/>
      <c r="G287" s="203"/>
      <c r="H287" s="203"/>
    </row>
    <row r="288" spans="1:8" x14ac:dyDescent="0.2">
      <c r="A288" s="209"/>
      <c r="B288" s="195"/>
      <c r="C288" s="200"/>
      <c r="D288" s="202"/>
      <c r="E288" s="198"/>
      <c r="F288" s="199"/>
      <c r="G288" s="203"/>
      <c r="H288" s="203"/>
    </row>
    <row r="289" spans="1:8" x14ac:dyDescent="0.2">
      <c r="A289" s="209"/>
      <c r="B289" s="195"/>
      <c r="C289" s="200"/>
      <c r="D289" s="202"/>
      <c r="E289" s="198"/>
      <c r="F289" s="199"/>
      <c r="G289" s="203"/>
      <c r="H289" s="203"/>
    </row>
    <row r="290" spans="1:8" x14ac:dyDescent="0.2">
      <c r="A290" s="209"/>
      <c r="B290" s="195"/>
      <c r="C290" s="200"/>
      <c r="D290" s="202"/>
      <c r="E290" s="198"/>
      <c r="F290" s="199"/>
      <c r="G290" s="203"/>
      <c r="H290" s="203"/>
    </row>
    <row r="291" spans="1:8" x14ac:dyDescent="0.2">
      <c r="A291" s="209"/>
      <c r="B291" s="195"/>
      <c r="C291" s="200"/>
      <c r="D291" s="202"/>
      <c r="E291" s="198"/>
      <c r="F291" s="199"/>
      <c r="G291" s="203"/>
      <c r="H291" s="203"/>
    </row>
    <row r="292" spans="1:8" x14ac:dyDescent="0.2">
      <c r="A292" s="209"/>
      <c r="B292" s="195"/>
      <c r="C292" s="200"/>
      <c r="D292" s="202"/>
      <c r="E292" s="198"/>
      <c r="F292" s="199"/>
      <c r="G292" s="203"/>
      <c r="H292" s="203"/>
    </row>
    <row r="293" spans="1:8" x14ac:dyDescent="0.2">
      <c r="A293" s="209"/>
      <c r="B293" s="195"/>
      <c r="C293" s="200"/>
      <c r="D293" s="202"/>
      <c r="E293" s="198"/>
      <c r="F293" s="199"/>
      <c r="G293" s="203"/>
      <c r="H293" s="203"/>
    </row>
    <row r="294" spans="1:8" x14ac:dyDescent="0.2">
      <c r="A294" s="209"/>
      <c r="B294" s="195"/>
      <c r="C294" s="200"/>
      <c r="D294" s="202"/>
      <c r="E294" s="198"/>
      <c r="F294" s="199"/>
      <c r="G294" s="203"/>
      <c r="H294" s="203"/>
    </row>
    <row r="295" spans="1:8" x14ac:dyDescent="0.2">
      <c r="A295" s="209"/>
      <c r="B295" s="195"/>
      <c r="C295" s="200"/>
      <c r="D295" s="202"/>
      <c r="E295" s="198"/>
      <c r="F295" s="199"/>
      <c r="G295" s="203"/>
      <c r="H295" s="203"/>
    </row>
    <row r="296" spans="1:8" x14ac:dyDescent="0.2">
      <c r="A296" s="209"/>
      <c r="B296" s="195"/>
      <c r="C296" s="200"/>
      <c r="D296" s="202"/>
      <c r="E296" s="198"/>
      <c r="F296" s="199"/>
      <c r="G296" s="203"/>
      <c r="H296" s="203"/>
    </row>
    <row r="297" spans="1:8" x14ac:dyDescent="0.2">
      <c r="A297" s="209"/>
      <c r="B297" s="195"/>
      <c r="C297" s="200"/>
      <c r="D297" s="202"/>
      <c r="E297" s="198"/>
      <c r="F297" s="199"/>
      <c r="G297" s="203"/>
      <c r="H297" s="203"/>
    </row>
    <row r="298" spans="1:8" x14ac:dyDescent="0.2">
      <c r="A298" s="209"/>
      <c r="B298" s="195"/>
      <c r="C298" s="200"/>
      <c r="D298" s="202"/>
      <c r="E298" s="198"/>
      <c r="F298" s="199"/>
      <c r="G298" s="203"/>
      <c r="H298" s="203"/>
    </row>
    <row r="299" spans="1:8" x14ac:dyDescent="0.2">
      <c r="A299" s="209"/>
      <c r="B299" s="195"/>
      <c r="C299" s="200"/>
      <c r="D299" s="202"/>
      <c r="E299" s="198"/>
      <c r="F299" s="199"/>
      <c r="G299" s="203"/>
      <c r="H299" s="203"/>
    </row>
    <row r="300" spans="1:8" x14ac:dyDescent="0.2">
      <c r="A300" s="209"/>
      <c r="B300" s="195"/>
      <c r="C300" s="200"/>
      <c r="D300" s="202"/>
      <c r="E300" s="198"/>
      <c r="F300" s="199"/>
      <c r="G300" s="203"/>
      <c r="H300" s="203"/>
    </row>
    <row r="301" spans="1:8" x14ac:dyDescent="0.2">
      <c r="A301" s="209"/>
      <c r="B301" s="195"/>
      <c r="C301" s="200"/>
      <c r="D301" s="202"/>
      <c r="E301" s="198"/>
      <c r="F301" s="199"/>
      <c r="G301" s="203"/>
      <c r="H301" s="203"/>
    </row>
    <row r="302" spans="1:8" x14ac:dyDescent="0.2">
      <c r="A302" s="209"/>
      <c r="B302" s="195"/>
      <c r="C302" s="200"/>
      <c r="D302" s="202"/>
      <c r="E302" s="198"/>
      <c r="F302" s="199"/>
      <c r="G302" s="203"/>
      <c r="H302" s="203"/>
    </row>
    <row r="303" spans="1:8" x14ac:dyDescent="0.2">
      <c r="A303" s="209"/>
      <c r="B303" s="195"/>
      <c r="C303" s="200"/>
      <c r="D303" s="202"/>
      <c r="E303" s="198"/>
      <c r="F303" s="199"/>
      <c r="G303" s="203"/>
      <c r="H303" s="203"/>
    </row>
    <row r="304" spans="1:8" x14ac:dyDescent="0.2">
      <c r="A304" s="209"/>
      <c r="B304" s="195"/>
      <c r="C304" s="200"/>
      <c r="D304" s="202"/>
      <c r="E304" s="198"/>
      <c r="F304" s="199"/>
      <c r="G304" s="203"/>
      <c r="H304" s="203"/>
    </row>
    <row r="305" spans="1:8" x14ac:dyDescent="0.2">
      <c r="A305" s="209"/>
      <c r="B305" s="195"/>
      <c r="C305" s="200"/>
      <c r="D305" s="202"/>
      <c r="E305" s="198"/>
      <c r="F305" s="199"/>
      <c r="G305" s="203"/>
      <c r="H305" s="203"/>
    </row>
    <row r="306" spans="1:8" x14ac:dyDescent="0.2">
      <c r="A306" s="209"/>
      <c r="B306" s="195"/>
      <c r="C306" s="200"/>
      <c r="D306" s="202"/>
      <c r="E306" s="198"/>
      <c r="F306" s="199"/>
      <c r="G306" s="203"/>
      <c r="H306" s="203"/>
    </row>
    <row r="307" spans="1:8" x14ac:dyDescent="0.2">
      <c r="A307" s="209"/>
      <c r="B307" s="195"/>
      <c r="C307" s="200"/>
      <c r="D307" s="202"/>
      <c r="E307" s="198"/>
      <c r="F307" s="199"/>
      <c r="G307" s="203"/>
      <c r="H307" s="203"/>
    </row>
    <row r="308" spans="1:8" x14ac:dyDescent="0.2">
      <c r="A308" s="209"/>
      <c r="B308" s="195"/>
      <c r="C308" s="200"/>
      <c r="D308" s="202"/>
      <c r="E308" s="198"/>
      <c r="F308" s="199"/>
      <c r="G308" s="203"/>
      <c r="H308" s="203"/>
    </row>
    <row r="309" spans="1:8" x14ac:dyDescent="0.2">
      <c r="A309" s="209"/>
      <c r="B309" s="195"/>
      <c r="C309" s="200"/>
      <c r="D309" s="202"/>
      <c r="E309" s="198"/>
      <c r="F309" s="199"/>
      <c r="G309" s="203"/>
      <c r="H309" s="203"/>
    </row>
    <row r="310" spans="1:8" x14ac:dyDescent="0.2">
      <c r="A310" s="209"/>
      <c r="B310" s="195"/>
      <c r="C310" s="200"/>
      <c r="D310" s="202"/>
      <c r="E310" s="198"/>
      <c r="F310" s="199"/>
      <c r="G310" s="203"/>
      <c r="H310" s="203"/>
    </row>
    <row r="311" spans="1:8" x14ac:dyDescent="0.2">
      <c r="A311" s="209"/>
      <c r="B311" s="195"/>
      <c r="C311" s="200"/>
      <c r="D311" s="202"/>
      <c r="E311" s="198"/>
      <c r="F311" s="199"/>
      <c r="G311" s="203"/>
      <c r="H311" s="203"/>
    </row>
    <row r="312" spans="1:8" x14ac:dyDescent="0.2">
      <c r="A312" s="209"/>
      <c r="B312" s="195"/>
      <c r="C312" s="200"/>
      <c r="D312" s="202"/>
      <c r="E312" s="198"/>
      <c r="F312" s="199"/>
      <c r="G312" s="203"/>
      <c r="H312" s="203"/>
    </row>
    <row r="313" spans="1:8" x14ac:dyDescent="0.2">
      <c r="A313" s="209"/>
      <c r="B313" s="195"/>
      <c r="C313" s="200"/>
      <c r="D313" s="202"/>
      <c r="E313" s="198"/>
      <c r="F313" s="199"/>
      <c r="G313" s="203"/>
      <c r="H313" s="203"/>
    </row>
    <row r="314" spans="1:8" x14ac:dyDescent="0.2">
      <c r="A314" s="209"/>
      <c r="B314" s="195"/>
      <c r="C314" s="200"/>
      <c r="D314" s="202"/>
      <c r="E314" s="198"/>
      <c r="F314" s="199"/>
      <c r="G314" s="203"/>
      <c r="H314" s="203"/>
    </row>
    <row r="315" spans="1:8" x14ac:dyDescent="0.2">
      <c r="A315" s="209"/>
      <c r="B315" s="195"/>
      <c r="C315" s="200"/>
      <c r="D315" s="202"/>
      <c r="E315" s="198"/>
      <c r="F315" s="199"/>
      <c r="G315" s="203"/>
      <c r="H315" s="203"/>
    </row>
    <row r="316" spans="1:8" x14ac:dyDescent="0.2">
      <c r="A316" s="209"/>
      <c r="B316" s="195"/>
      <c r="C316" s="200"/>
      <c r="D316" s="202"/>
      <c r="E316" s="198"/>
      <c r="F316" s="199"/>
      <c r="G316" s="203"/>
      <c r="H316" s="203"/>
    </row>
    <row r="317" spans="1:8" x14ac:dyDescent="0.2">
      <c r="A317" s="209"/>
      <c r="B317" s="195"/>
      <c r="C317" s="200"/>
      <c r="D317" s="202"/>
      <c r="E317" s="198"/>
      <c r="F317" s="199"/>
      <c r="G317" s="203"/>
      <c r="H317" s="203"/>
    </row>
    <row r="318" spans="1:8" x14ac:dyDescent="0.2">
      <c r="A318" s="209"/>
      <c r="B318" s="195"/>
      <c r="C318" s="200"/>
      <c r="D318" s="202"/>
      <c r="E318" s="198"/>
      <c r="F318" s="199"/>
      <c r="G318" s="203"/>
      <c r="H318" s="203"/>
    </row>
    <row r="319" spans="1:8" x14ac:dyDescent="0.2">
      <c r="A319" s="209"/>
      <c r="B319" s="195"/>
      <c r="C319" s="200"/>
      <c r="D319" s="202"/>
      <c r="E319" s="198"/>
      <c r="F319" s="199"/>
      <c r="G319" s="203"/>
      <c r="H319" s="203"/>
    </row>
    <row r="320" spans="1:8" x14ac:dyDescent="0.2">
      <c r="A320" s="209"/>
      <c r="B320" s="195"/>
      <c r="C320" s="200"/>
      <c r="D320" s="202"/>
      <c r="E320" s="198"/>
      <c r="F320" s="199"/>
      <c r="G320" s="203"/>
      <c r="H320" s="203"/>
    </row>
    <row r="321" spans="1:8" x14ac:dyDescent="0.2">
      <c r="A321" s="209"/>
      <c r="B321" s="195"/>
      <c r="C321" s="200"/>
      <c r="D321" s="202"/>
      <c r="E321" s="198"/>
      <c r="F321" s="199"/>
      <c r="G321" s="203"/>
      <c r="H321" s="203"/>
    </row>
    <row r="322" spans="1:8" x14ac:dyDescent="0.2">
      <c r="A322" s="209"/>
      <c r="B322" s="195"/>
      <c r="C322" s="200"/>
      <c r="D322" s="202"/>
      <c r="E322" s="198"/>
      <c r="F322" s="199"/>
      <c r="G322" s="203"/>
      <c r="H322" s="203"/>
    </row>
    <row r="323" spans="1:8" x14ac:dyDescent="0.2">
      <c r="A323" s="209"/>
      <c r="B323" s="195"/>
      <c r="C323" s="200"/>
      <c r="D323" s="202"/>
      <c r="E323" s="198"/>
      <c r="F323" s="199"/>
      <c r="G323" s="203"/>
      <c r="H323" s="203"/>
    </row>
    <row r="324" spans="1:8" x14ac:dyDescent="0.2">
      <c r="A324" s="209"/>
      <c r="B324" s="195"/>
      <c r="C324" s="200"/>
      <c r="D324" s="202"/>
      <c r="E324" s="198"/>
      <c r="F324" s="199"/>
      <c r="G324" s="203"/>
      <c r="H324" s="203"/>
    </row>
    <row r="325" spans="1:8" x14ac:dyDescent="0.2">
      <c r="A325" s="209"/>
      <c r="B325" s="195"/>
      <c r="C325" s="200"/>
      <c r="D325" s="202"/>
      <c r="E325" s="198"/>
      <c r="F325" s="199"/>
      <c r="G325" s="203"/>
      <c r="H325" s="203"/>
    </row>
    <row r="326" spans="1:8" x14ac:dyDescent="0.2">
      <c r="A326" s="209"/>
      <c r="B326" s="195"/>
      <c r="C326" s="200"/>
      <c r="D326" s="202"/>
      <c r="E326" s="198"/>
      <c r="F326" s="199"/>
      <c r="G326" s="203"/>
      <c r="H326" s="203"/>
    </row>
    <row r="327" spans="1:8" x14ac:dyDescent="0.2">
      <c r="A327" s="209"/>
      <c r="B327" s="195"/>
      <c r="C327" s="200"/>
      <c r="D327" s="202"/>
      <c r="E327" s="198"/>
      <c r="F327" s="199"/>
      <c r="G327" s="203"/>
      <c r="H327" s="203"/>
    </row>
    <row r="328" spans="1:8" x14ac:dyDescent="0.2">
      <c r="A328" s="209"/>
      <c r="B328" s="195"/>
      <c r="C328" s="200"/>
      <c r="D328" s="202"/>
      <c r="E328" s="198"/>
      <c r="F328" s="199"/>
      <c r="G328" s="203"/>
      <c r="H328" s="203"/>
    </row>
    <row r="329" spans="1:8" x14ac:dyDescent="0.2">
      <c r="A329" s="209"/>
      <c r="B329" s="195"/>
      <c r="C329" s="200"/>
      <c r="D329" s="202"/>
      <c r="E329" s="198"/>
      <c r="F329" s="199"/>
      <c r="G329" s="203"/>
      <c r="H329" s="203"/>
    </row>
    <row r="330" spans="1:8" x14ac:dyDescent="0.2">
      <c r="A330" s="209"/>
      <c r="B330" s="195"/>
      <c r="C330" s="200"/>
      <c r="D330" s="202"/>
      <c r="E330" s="198"/>
      <c r="F330" s="199"/>
      <c r="G330" s="203"/>
      <c r="H330" s="203"/>
    </row>
    <row r="331" spans="1:8" x14ac:dyDescent="0.2">
      <c r="A331" s="209"/>
      <c r="B331" s="195"/>
      <c r="C331" s="200"/>
      <c r="D331" s="202"/>
      <c r="E331" s="198"/>
      <c r="F331" s="199"/>
      <c r="G331" s="203"/>
      <c r="H331" s="203"/>
    </row>
    <row r="332" spans="1:8" x14ac:dyDescent="0.2">
      <c r="A332" s="209"/>
      <c r="B332" s="195"/>
      <c r="C332" s="200"/>
      <c r="D332" s="202"/>
      <c r="E332" s="198"/>
      <c r="F332" s="199"/>
      <c r="G332" s="203"/>
      <c r="H332" s="203"/>
    </row>
    <row r="333" spans="1:8" x14ac:dyDescent="0.2">
      <c r="A333" s="209"/>
      <c r="B333" s="195"/>
      <c r="C333" s="200"/>
      <c r="D333" s="202"/>
      <c r="E333" s="198"/>
      <c r="F333" s="199"/>
      <c r="G333" s="203"/>
      <c r="H333" s="203"/>
    </row>
    <row r="334" spans="1:8" x14ac:dyDescent="0.2">
      <c r="A334" s="209"/>
      <c r="B334" s="195"/>
      <c r="C334" s="200"/>
      <c r="D334" s="202"/>
      <c r="E334" s="198"/>
      <c r="F334" s="199"/>
      <c r="G334" s="203"/>
      <c r="H334" s="203"/>
    </row>
    <row r="335" spans="1:8" x14ac:dyDescent="0.2">
      <c r="A335" s="209"/>
      <c r="B335" s="195"/>
      <c r="C335" s="200"/>
      <c r="D335" s="202"/>
      <c r="E335" s="198"/>
      <c r="F335" s="199"/>
      <c r="G335" s="203"/>
      <c r="H335" s="203"/>
    </row>
    <row r="336" spans="1:8" x14ac:dyDescent="0.2">
      <c r="A336" s="209"/>
      <c r="B336" s="195"/>
      <c r="C336" s="200"/>
      <c r="D336" s="202"/>
      <c r="E336" s="198"/>
      <c r="F336" s="199"/>
      <c r="G336" s="203"/>
      <c r="H336" s="203"/>
    </row>
    <row r="337" spans="1:8" x14ac:dyDescent="0.2">
      <c r="A337" s="209"/>
      <c r="B337" s="195"/>
      <c r="C337" s="200"/>
      <c r="D337" s="202"/>
      <c r="E337" s="198"/>
      <c r="F337" s="199"/>
      <c r="G337" s="203"/>
      <c r="H337" s="203"/>
    </row>
    <row r="338" spans="1:8" x14ac:dyDescent="0.2">
      <c r="A338" s="209"/>
      <c r="B338" s="195"/>
      <c r="C338" s="200"/>
      <c r="D338" s="202"/>
      <c r="E338" s="198"/>
      <c r="F338" s="199"/>
      <c r="G338" s="203"/>
      <c r="H338" s="203"/>
    </row>
    <row r="339" spans="1:8" x14ac:dyDescent="0.2">
      <c r="A339" s="209"/>
      <c r="B339" s="195"/>
      <c r="C339" s="200"/>
      <c r="D339" s="202"/>
      <c r="E339" s="198"/>
      <c r="F339" s="199"/>
      <c r="G339" s="203"/>
      <c r="H339" s="203"/>
    </row>
    <row r="340" spans="1:8" x14ac:dyDescent="0.2">
      <c r="A340" s="209"/>
      <c r="B340" s="195"/>
      <c r="C340" s="200"/>
      <c r="D340" s="202"/>
      <c r="E340" s="198"/>
      <c r="F340" s="199"/>
      <c r="G340" s="203"/>
      <c r="H340" s="203"/>
    </row>
    <row r="341" spans="1:8" x14ac:dyDescent="0.2">
      <c r="A341" s="209"/>
      <c r="B341" s="195"/>
      <c r="C341" s="200"/>
      <c r="D341" s="202"/>
      <c r="E341" s="198"/>
      <c r="F341" s="199"/>
      <c r="G341" s="203"/>
      <c r="H341" s="203"/>
    </row>
    <row r="342" spans="1:8" x14ac:dyDescent="0.2">
      <c r="A342" s="209"/>
      <c r="B342" s="195"/>
      <c r="C342" s="200"/>
      <c r="D342" s="202"/>
      <c r="E342" s="198"/>
      <c r="F342" s="199"/>
      <c r="G342" s="203"/>
      <c r="H342" s="203"/>
    </row>
    <row r="343" spans="1:8" x14ac:dyDescent="0.2">
      <c r="A343" s="209"/>
      <c r="B343" s="195"/>
      <c r="C343" s="200"/>
      <c r="D343" s="202"/>
      <c r="E343" s="198"/>
      <c r="F343" s="199"/>
      <c r="G343" s="203"/>
      <c r="H343" s="203"/>
    </row>
    <row r="344" spans="1:8" x14ac:dyDescent="0.2">
      <c r="A344" s="209"/>
      <c r="B344" s="195"/>
      <c r="C344" s="200"/>
      <c r="D344" s="202"/>
      <c r="E344" s="198"/>
      <c r="F344" s="199"/>
      <c r="G344" s="203"/>
      <c r="H344" s="203"/>
    </row>
    <row r="345" spans="1:8" x14ac:dyDescent="0.2">
      <c r="A345" s="209"/>
      <c r="B345" s="195"/>
      <c r="C345" s="200"/>
      <c r="D345" s="202"/>
      <c r="E345" s="198"/>
      <c r="F345" s="199"/>
      <c r="G345" s="203"/>
      <c r="H345" s="203"/>
    </row>
    <row r="346" spans="1:8" x14ac:dyDescent="0.2">
      <c r="A346" s="209"/>
      <c r="B346" s="195"/>
      <c r="C346" s="200"/>
      <c r="D346" s="202"/>
      <c r="E346" s="198"/>
      <c r="F346" s="199"/>
      <c r="G346" s="203"/>
      <c r="H346" s="203"/>
    </row>
    <row r="347" spans="1:8" x14ac:dyDescent="0.2">
      <c r="A347" s="209"/>
      <c r="B347" s="195"/>
      <c r="C347" s="200"/>
      <c r="D347" s="202"/>
      <c r="E347" s="198"/>
      <c r="F347" s="199"/>
      <c r="G347" s="203"/>
      <c r="H347" s="203"/>
    </row>
    <row r="348" spans="1:8" x14ac:dyDescent="0.2">
      <c r="A348" s="209"/>
      <c r="B348" s="195"/>
      <c r="C348" s="200"/>
      <c r="D348" s="202"/>
      <c r="E348" s="198"/>
      <c r="F348" s="199"/>
      <c r="G348" s="203"/>
      <c r="H348" s="203"/>
    </row>
    <row r="349" spans="1:8" x14ac:dyDescent="0.2">
      <c r="A349" s="209"/>
      <c r="B349" s="195"/>
      <c r="C349" s="200"/>
      <c r="D349" s="202"/>
      <c r="E349" s="198"/>
      <c r="F349" s="199"/>
      <c r="G349" s="203"/>
      <c r="H349" s="203"/>
    </row>
    <row r="350" spans="1:8" x14ac:dyDescent="0.2">
      <c r="A350" s="209"/>
      <c r="B350" s="195"/>
      <c r="C350" s="200"/>
      <c r="D350" s="202"/>
      <c r="E350" s="198"/>
      <c r="F350" s="199"/>
      <c r="G350" s="203"/>
      <c r="H350" s="203"/>
    </row>
    <row r="351" spans="1:8" x14ac:dyDescent="0.2">
      <c r="A351" s="209"/>
      <c r="B351" s="195"/>
      <c r="C351" s="200"/>
      <c r="D351" s="202"/>
      <c r="E351" s="198"/>
      <c r="F351" s="199"/>
      <c r="G351" s="203"/>
      <c r="H351" s="203"/>
    </row>
    <row r="352" spans="1:8" x14ac:dyDescent="0.2">
      <c r="A352" s="209"/>
      <c r="B352" s="195"/>
      <c r="C352" s="200"/>
      <c r="D352" s="202"/>
      <c r="E352" s="198"/>
      <c r="F352" s="199"/>
      <c r="G352" s="203"/>
      <c r="H352" s="203"/>
    </row>
    <row r="353" spans="1:8" x14ac:dyDescent="0.2">
      <c r="A353" s="209"/>
      <c r="B353" s="195"/>
      <c r="C353" s="200"/>
      <c r="D353" s="202"/>
      <c r="E353" s="198"/>
      <c r="F353" s="199"/>
      <c r="G353" s="203"/>
      <c r="H353" s="203"/>
    </row>
    <row r="354" spans="1:8" x14ac:dyDescent="0.2">
      <c r="A354" s="209"/>
      <c r="B354" s="195"/>
      <c r="C354" s="200"/>
      <c r="D354" s="202"/>
      <c r="E354" s="198"/>
      <c r="F354" s="199"/>
      <c r="G354" s="203"/>
      <c r="H354" s="203"/>
    </row>
    <row r="355" spans="1:8" x14ac:dyDescent="0.2">
      <c r="A355" s="209"/>
      <c r="B355" s="195"/>
      <c r="C355" s="200"/>
      <c r="D355" s="202"/>
      <c r="E355" s="198"/>
      <c r="F355" s="199"/>
      <c r="G355" s="203"/>
      <c r="H355" s="203"/>
    </row>
    <row r="356" spans="1:8" x14ac:dyDescent="0.2">
      <c r="A356" s="209"/>
      <c r="B356" s="195"/>
      <c r="C356" s="200"/>
      <c r="D356" s="202"/>
      <c r="E356" s="198"/>
      <c r="F356" s="199"/>
      <c r="G356" s="203"/>
      <c r="H356" s="203"/>
    </row>
    <row r="357" spans="1:8" x14ac:dyDescent="0.2">
      <c r="A357" s="209"/>
      <c r="B357" s="195"/>
      <c r="C357" s="200"/>
      <c r="D357" s="202"/>
      <c r="E357" s="198"/>
      <c r="F357" s="199"/>
      <c r="G357" s="203"/>
      <c r="H357" s="203"/>
    </row>
    <row r="358" spans="1:8" x14ac:dyDescent="0.2">
      <c r="A358" s="209"/>
      <c r="B358" s="195"/>
      <c r="C358" s="200"/>
      <c r="D358" s="202"/>
      <c r="E358" s="198"/>
      <c r="F358" s="199"/>
      <c r="G358" s="203"/>
      <c r="H358" s="203"/>
    </row>
    <row r="359" spans="1:8" x14ac:dyDescent="0.2">
      <c r="A359" s="209"/>
      <c r="B359" s="195"/>
      <c r="C359" s="200"/>
      <c r="D359" s="202"/>
      <c r="E359" s="198"/>
      <c r="F359" s="199"/>
      <c r="G359" s="203"/>
      <c r="H359" s="203"/>
    </row>
    <row r="360" spans="1:8" x14ac:dyDescent="0.2">
      <c r="A360" s="209"/>
      <c r="B360" s="195"/>
      <c r="C360" s="200"/>
      <c r="D360" s="202"/>
      <c r="E360" s="198"/>
      <c r="F360" s="199"/>
      <c r="G360" s="203"/>
      <c r="H360" s="203"/>
    </row>
    <row r="361" spans="1:8" x14ac:dyDescent="0.2">
      <c r="A361" s="209"/>
      <c r="B361" s="195"/>
      <c r="C361" s="200"/>
      <c r="D361" s="202"/>
      <c r="E361" s="198"/>
      <c r="F361" s="199"/>
      <c r="G361" s="203"/>
      <c r="H361" s="203"/>
    </row>
    <row r="362" spans="1:8" x14ac:dyDescent="0.2">
      <c r="A362" s="209"/>
      <c r="B362" s="195"/>
      <c r="C362" s="200"/>
      <c r="D362" s="202"/>
      <c r="E362" s="198"/>
      <c r="F362" s="199"/>
      <c r="G362" s="203"/>
      <c r="H362" s="203"/>
    </row>
    <row r="363" spans="1:8" x14ac:dyDescent="0.2">
      <c r="A363" s="209"/>
      <c r="B363" s="195"/>
      <c r="C363" s="200"/>
      <c r="D363" s="202"/>
      <c r="E363" s="198"/>
      <c r="F363" s="199"/>
      <c r="G363" s="203"/>
      <c r="H363" s="203"/>
    </row>
    <row r="364" spans="1:8" x14ac:dyDescent="0.2">
      <c r="A364" s="209"/>
      <c r="B364" s="195"/>
      <c r="C364" s="200"/>
      <c r="D364" s="202"/>
      <c r="E364" s="198"/>
      <c r="F364" s="199"/>
      <c r="G364" s="203"/>
      <c r="H364" s="203"/>
    </row>
    <row r="365" spans="1:8" x14ac:dyDescent="0.2">
      <c r="A365" s="209"/>
      <c r="B365" s="195"/>
      <c r="C365" s="200"/>
      <c r="D365" s="202"/>
      <c r="E365" s="198"/>
      <c r="F365" s="199"/>
      <c r="G365" s="203"/>
      <c r="H365" s="203"/>
    </row>
    <row r="366" spans="1:8" x14ac:dyDescent="0.2">
      <c r="A366" s="209"/>
      <c r="B366" s="195"/>
      <c r="C366" s="200"/>
      <c r="D366" s="202"/>
      <c r="E366" s="198"/>
      <c r="F366" s="199"/>
      <c r="G366" s="203"/>
      <c r="H366" s="203"/>
    </row>
    <row r="367" spans="1:8" x14ac:dyDescent="0.2">
      <c r="A367" s="209"/>
      <c r="B367" s="195"/>
      <c r="C367" s="200"/>
      <c r="D367" s="202"/>
      <c r="E367" s="198"/>
      <c r="F367" s="199"/>
      <c r="G367" s="203"/>
      <c r="H367" s="203"/>
    </row>
    <row r="368" spans="1:8" x14ac:dyDescent="0.2">
      <c r="A368" s="209"/>
      <c r="B368" s="195"/>
      <c r="C368" s="200"/>
      <c r="D368" s="202"/>
      <c r="E368" s="198"/>
      <c r="F368" s="199"/>
      <c r="G368" s="203"/>
      <c r="H368" s="203"/>
    </row>
    <row r="369" spans="1:8" x14ac:dyDescent="0.2">
      <c r="A369" s="209"/>
      <c r="B369" s="195"/>
      <c r="C369" s="200"/>
      <c r="D369" s="202"/>
      <c r="E369" s="198"/>
      <c r="F369" s="199"/>
      <c r="G369" s="203"/>
      <c r="H369" s="203"/>
    </row>
    <row r="370" spans="1:8" x14ac:dyDescent="0.2">
      <c r="A370" s="209"/>
      <c r="B370" s="195"/>
      <c r="C370" s="200"/>
      <c r="D370" s="202"/>
      <c r="E370" s="198"/>
      <c r="F370" s="199"/>
      <c r="G370" s="203"/>
      <c r="H370" s="203"/>
    </row>
    <row r="371" spans="1:8" x14ac:dyDescent="0.2">
      <c r="A371" s="209"/>
      <c r="B371" s="195"/>
      <c r="C371" s="200"/>
      <c r="D371" s="202"/>
      <c r="E371" s="198"/>
      <c r="F371" s="199"/>
      <c r="G371" s="203"/>
      <c r="H371" s="203"/>
    </row>
    <row r="372" spans="1:8" x14ac:dyDescent="0.2">
      <c r="A372" s="209"/>
      <c r="B372" s="195"/>
      <c r="C372" s="200"/>
      <c r="D372" s="202"/>
      <c r="E372" s="198"/>
      <c r="F372" s="199"/>
      <c r="G372" s="203"/>
      <c r="H372" s="203"/>
    </row>
    <row r="373" spans="1:8" x14ac:dyDescent="0.2">
      <c r="A373" s="209"/>
      <c r="B373" s="195"/>
      <c r="C373" s="200"/>
      <c r="D373" s="202"/>
      <c r="E373" s="198"/>
      <c r="F373" s="199"/>
      <c r="G373" s="203"/>
      <c r="H373" s="203"/>
    </row>
    <row r="374" spans="1:8" x14ac:dyDescent="0.2">
      <c r="A374" s="209"/>
      <c r="B374" s="195"/>
      <c r="C374" s="200"/>
      <c r="D374" s="202"/>
      <c r="E374" s="198"/>
      <c r="F374" s="199"/>
      <c r="G374" s="203"/>
      <c r="H374" s="203"/>
    </row>
    <row r="375" spans="1:8" x14ac:dyDescent="0.2">
      <c r="A375" s="209"/>
      <c r="B375" s="195"/>
      <c r="C375" s="200"/>
      <c r="D375" s="202"/>
      <c r="E375" s="198"/>
      <c r="F375" s="199"/>
      <c r="G375" s="203"/>
      <c r="H375" s="203"/>
    </row>
    <row r="376" spans="1:8" x14ac:dyDescent="0.2">
      <c r="A376" s="209"/>
      <c r="B376" s="195"/>
      <c r="C376" s="200"/>
      <c r="D376" s="202"/>
      <c r="E376" s="198"/>
      <c r="F376" s="199"/>
      <c r="G376" s="203"/>
      <c r="H376" s="203"/>
    </row>
    <row r="377" spans="1:8" x14ac:dyDescent="0.2">
      <c r="A377" s="209"/>
      <c r="B377" s="195"/>
      <c r="C377" s="200"/>
      <c r="D377" s="202"/>
      <c r="E377" s="198"/>
      <c r="F377" s="199"/>
      <c r="G377" s="203"/>
      <c r="H377" s="203"/>
    </row>
    <row r="378" spans="1:8" x14ac:dyDescent="0.2">
      <c r="A378" s="209"/>
      <c r="B378" s="195"/>
      <c r="C378" s="200"/>
      <c r="D378" s="202"/>
      <c r="E378" s="198"/>
      <c r="F378" s="199"/>
      <c r="G378" s="203"/>
      <c r="H378" s="203"/>
    </row>
    <row r="379" spans="1:8" x14ac:dyDescent="0.2">
      <c r="A379" s="209"/>
      <c r="B379" s="195"/>
      <c r="C379" s="200"/>
      <c r="D379" s="202"/>
      <c r="E379" s="198"/>
      <c r="F379" s="199"/>
      <c r="G379" s="203"/>
      <c r="H379" s="203"/>
    </row>
    <row r="380" spans="1:8" x14ac:dyDescent="0.2">
      <c r="A380" s="209"/>
      <c r="B380" s="195"/>
      <c r="C380" s="200"/>
      <c r="D380" s="202"/>
      <c r="E380" s="198"/>
      <c r="F380" s="199"/>
      <c r="G380" s="203"/>
      <c r="H380" s="203"/>
    </row>
    <row r="381" spans="1:8" x14ac:dyDescent="0.2">
      <c r="A381" s="209"/>
      <c r="B381" s="195"/>
      <c r="C381" s="200"/>
      <c r="D381" s="202"/>
      <c r="E381" s="198"/>
      <c r="F381" s="199"/>
      <c r="G381" s="203"/>
      <c r="H381" s="203"/>
    </row>
    <row r="382" spans="1:8" x14ac:dyDescent="0.2">
      <c r="A382" s="209"/>
      <c r="B382" s="195"/>
      <c r="C382" s="200"/>
      <c r="D382" s="202"/>
      <c r="E382" s="198"/>
      <c r="F382" s="199"/>
      <c r="G382" s="203"/>
      <c r="H382" s="203"/>
    </row>
    <row r="383" spans="1:8" x14ac:dyDescent="0.2">
      <c r="A383" s="209"/>
      <c r="B383" s="195"/>
      <c r="C383" s="200"/>
      <c r="D383" s="202"/>
      <c r="E383" s="198"/>
      <c r="F383" s="199"/>
      <c r="G383" s="203"/>
      <c r="H383" s="203"/>
    </row>
    <row r="384" spans="1:8" x14ac:dyDescent="0.2">
      <c r="A384" s="209"/>
      <c r="B384" s="195"/>
      <c r="C384" s="200"/>
      <c r="D384" s="202"/>
      <c r="E384" s="198"/>
      <c r="F384" s="199"/>
      <c r="G384" s="203"/>
      <c r="H384" s="203"/>
    </row>
    <row r="385" spans="1:8" x14ac:dyDescent="0.2">
      <c r="A385" s="209"/>
      <c r="B385" s="195"/>
      <c r="C385" s="200"/>
      <c r="D385" s="202"/>
      <c r="E385" s="198"/>
      <c r="F385" s="199"/>
      <c r="G385" s="203"/>
      <c r="H385" s="203"/>
    </row>
    <row r="386" spans="1:8" x14ac:dyDescent="0.2">
      <c r="A386" s="209"/>
      <c r="B386" s="195"/>
      <c r="C386" s="200"/>
      <c r="D386" s="202"/>
      <c r="E386" s="198"/>
      <c r="F386" s="199"/>
      <c r="G386" s="203"/>
      <c r="H386" s="203"/>
    </row>
    <row r="387" spans="1:8" x14ac:dyDescent="0.2">
      <c r="A387" s="209"/>
      <c r="B387" s="195"/>
      <c r="C387" s="200"/>
      <c r="D387" s="202"/>
      <c r="E387" s="198"/>
      <c r="F387" s="199"/>
      <c r="G387" s="203"/>
      <c r="H387" s="203"/>
    </row>
    <row r="388" spans="1:8" x14ac:dyDescent="0.2">
      <c r="A388" s="209"/>
      <c r="B388" s="195"/>
      <c r="C388" s="200"/>
      <c r="D388" s="202"/>
      <c r="E388" s="198"/>
      <c r="F388" s="199"/>
      <c r="G388" s="203"/>
      <c r="H388" s="203"/>
    </row>
    <row r="389" spans="1:8" x14ac:dyDescent="0.2">
      <c r="A389" s="209"/>
      <c r="B389" s="195"/>
      <c r="C389" s="200"/>
      <c r="D389" s="202"/>
      <c r="E389" s="198"/>
      <c r="F389" s="199"/>
      <c r="G389" s="203"/>
      <c r="H389" s="203"/>
    </row>
    <row r="390" spans="1:8" x14ac:dyDescent="0.2">
      <c r="A390" s="209"/>
      <c r="B390" s="195"/>
      <c r="C390" s="200"/>
      <c r="D390" s="202"/>
      <c r="E390" s="198"/>
      <c r="F390" s="199"/>
      <c r="G390" s="203"/>
      <c r="H390" s="203"/>
    </row>
    <row r="391" spans="1:8" x14ac:dyDescent="0.2">
      <c r="A391" s="209"/>
      <c r="B391" s="195"/>
      <c r="C391" s="200"/>
      <c r="D391" s="202"/>
      <c r="E391" s="198"/>
      <c r="F391" s="199"/>
      <c r="G391" s="203"/>
      <c r="H391" s="203"/>
    </row>
    <row r="392" spans="1:8" x14ac:dyDescent="0.2">
      <c r="A392" s="209"/>
      <c r="B392" s="195"/>
      <c r="C392" s="200"/>
      <c r="D392" s="202"/>
      <c r="E392" s="198"/>
      <c r="F392" s="199"/>
      <c r="G392" s="203"/>
      <c r="H392" s="203"/>
    </row>
    <row r="393" spans="1:8" x14ac:dyDescent="0.2">
      <c r="A393" s="209"/>
      <c r="B393" s="195"/>
      <c r="C393" s="200"/>
      <c r="D393" s="202"/>
      <c r="E393" s="198"/>
      <c r="F393" s="199"/>
      <c r="G393" s="203"/>
      <c r="H393" s="203"/>
    </row>
    <row r="394" spans="1:8" x14ac:dyDescent="0.2">
      <c r="A394" s="209"/>
      <c r="B394" s="195"/>
      <c r="C394" s="200"/>
      <c r="D394" s="202"/>
      <c r="E394" s="198"/>
      <c r="F394" s="199"/>
      <c r="G394" s="203"/>
      <c r="H394" s="203"/>
    </row>
    <row r="395" spans="1:8" x14ac:dyDescent="0.2">
      <c r="A395" s="209"/>
      <c r="B395" s="195"/>
      <c r="C395" s="200"/>
      <c r="D395" s="202"/>
      <c r="E395" s="198"/>
      <c r="F395" s="199"/>
      <c r="G395" s="203"/>
      <c r="H395" s="203"/>
    </row>
    <row r="396" spans="1:8" x14ac:dyDescent="0.2">
      <c r="A396" s="209"/>
      <c r="B396" s="195"/>
      <c r="C396" s="200"/>
      <c r="D396" s="202"/>
      <c r="E396" s="198"/>
      <c r="F396" s="199"/>
      <c r="G396" s="203"/>
      <c r="H396" s="203"/>
    </row>
    <row r="397" spans="1:8" x14ac:dyDescent="0.2">
      <c r="A397" s="209"/>
      <c r="B397" s="195"/>
      <c r="C397" s="200"/>
      <c r="D397" s="202"/>
      <c r="E397" s="198"/>
      <c r="F397" s="199"/>
      <c r="G397" s="203"/>
      <c r="H397" s="203"/>
    </row>
    <row r="398" spans="1:8" x14ac:dyDescent="0.2">
      <c r="A398" s="209"/>
      <c r="B398" s="195"/>
      <c r="C398" s="200"/>
      <c r="D398" s="202"/>
      <c r="E398" s="198"/>
      <c r="F398" s="199"/>
      <c r="G398" s="203"/>
      <c r="H398" s="203"/>
    </row>
    <row r="399" spans="1:8" x14ac:dyDescent="0.2">
      <c r="A399" s="209"/>
      <c r="B399" s="195"/>
      <c r="C399" s="200"/>
      <c r="D399" s="202"/>
      <c r="E399" s="198"/>
      <c r="F399" s="199"/>
      <c r="G399" s="203"/>
      <c r="H399" s="203"/>
    </row>
    <row r="400" spans="1:8" x14ac:dyDescent="0.2">
      <c r="A400" s="209"/>
      <c r="B400" s="195"/>
      <c r="C400" s="200"/>
      <c r="D400" s="202"/>
      <c r="E400" s="198"/>
      <c r="F400" s="199"/>
      <c r="G400" s="203"/>
      <c r="H400" s="203"/>
    </row>
    <row r="401" spans="1:8" x14ac:dyDescent="0.2">
      <c r="A401" s="209"/>
      <c r="B401" s="195"/>
      <c r="C401" s="200"/>
      <c r="D401" s="202"/>
      <c r="E401" s="198"/>
      <c r="F401" s="199"/>
      <c r="G401" s="203"/>
      <c r="H401" s="203"/>
    </row>
    <row r="402" spans="1:8" x14ac:dyDescent="0.2">
      <c r="A402" s="209"/>
      <c r="B402" s="195"/>
      <c r="C402" s="200"/>
      <c r="D402" s="202"/>
      <c r="E402" s="198"/>
      <c r="F402" s="199"/>
      <c r="G402" s="203"/>
      <c r="H402" s="203"/>
    </row>
    <row r="403" spans="1:8" x14ac:dyDescent="0.2">
      <c r="A403" s="209"/>
      <c r="B403" s="195"/>
      <c r="C403" s="200"/>
      <c r="D403" s="202"/>
      <c r="E403" s="198"/>
      <c r="F403" s="199"/>
      <c r="G403" s="203"/>
      <c r="H403" s="203"/>
    </row>
    <row r="404" spans="1:8" x14ac:dyDescent="0.2">
      <c r="A404" s="209"/>
      <c r="B404" s="195"/>
      <c r="C404" s="200"/>
      <c r="D404" s="202"/>
      <c r="E404" s="198"/>
      <c r="F404" s="199"/>
      <c r="G404" s="203"/>
      <c r="H404" s="203"/>
    </row>
    <row r="405" spans="1:8" x14ac:dyDescent="0.2">
      <c r="A405" s="209"/>
      <c r="B405" s="195"/>
      <c r="C405" s="200"/>
      <c r="D405" s="202"/>
      <c r="E405" s="198"/>
      <c r="F405" s="199"/>
      <c r="G405" s="203"/>
      <c r="H405" s="203"/>
    </row>
    <row r="406" spans="1:8" x14ac:dyDescent="0.2">
      <c r="A406" s="209"/>
      <c r="B406" s="195"/>
      <c r="C406" s="200"/>
      <c r="D406" s="202"/>
      <c r="E406" s="198"/>
      <c r="F406" s="199"/>
      <c r="G406" s="203"/>
      <c r="H406" s="203"/>
    </row>
    <row r="407" spans="1:8" x14ac:dyDescent="0.2">
      <c r="A407" s="209"/>
      <c r="B407" s="195"/>
      <c r="C407" s="200"/>
      <c r="D407" s="202"/>
      <c r="E407" s="198"/>
      <c r="F407" s="199"/>
      <c r="G407" s="203"/>
      <c r="H407" s="203"/>
    </row>
    <row r="408" spans="1:8" x14ac:dyDescent="0.2">
      <c r="A408" s="209"/>
      <c r="B408" s="195"/>
      <c r="C408" s="200"/>
      <c r="D408" s="202"/>
      <c r="E408" s="198"/>
      <c r="F408" s="199"/>
      <c r="G408" s="203"/>
      <c r="H408" s="203"/>
    </row>
    <row r="409" spans="1:8" x14ac:dyDescent="0.2">
      <c r="A409" s="209"/>
      <c r="B409" s="195"/>
      <c r="C409" s="200"/>
      <c r="D409" s="202"/>
      <c r="E409" s="198"/>
      <c r="F409" s="199"/>
      <c r="G409" s="203"/>
      <c r="H409" s="203"/>
    </row>
    <row r="410" spans="1:8" x14ac:dyDescent="0.2">
      <c r="A410" s="209"/>
      <c r="B410" s="195"/>
      <c r="C410" s="200"/>
      <c r="D410" s="202"/>
      <c r="E410" s="198"/>
      <c r="F410" s="199"/>
      <c r="G410" s="203"/>
      <c r="H410" s="203"/>
    </row>
    <row r="411" spans="1:8" x14ac:dyDescent="0.2">
      <c r="A411" s="209"/>
      <c r="B411" s="195"/>
      <c r="C411" s="200"/>
      <c r="D411" s="202"/>
      <c r="E411" s="198"/>
      <c r="F411" s="199"/>
      <c r="G411" s="203"/>
      <c r="H411" s="203"/>
    </row>
    <row r="412" spans="1:8" x14ac:dyDescent="0.2">
      <c r="A412" s="209"/>
      <c r="B412" s="195"/>
      <c r="C412" s="200"/>
      <c r="D412" s="202"/>
      <c r="E412" s="198"/>
      <c r="F412" s="199"/>
      <c r="G412" s="203"/>
      <c r="H412" s="203"/>
    </row>
    <row r="413" spans="1:8" x14ac:dyDescent="0.2">
      <c r="A413" s="209"/>
      <c r="B413" s="195"/>
      <c r="C413" s="200"/>
      <c r="D413" s="202"/>
      <c r="E413" s="198"/>
      <c r="F413" s="199"/>
      <c r="G413" s="203"/>
      <c r="H413" s="203"/>
    </row>
    <row r="414" spans="1:8" x14ac:dyDescent="0.2">
      <c r="A414" s="209"/>
      <c r="B414" s="195"/>
      <c r="C414" s="200"/>
      <c r="D414" s="202"/>
      <c r="E414" s="198"/>
      <c r="F414" s="199"/>
      <c r="G414" s="203"/>
      <c r="H414" s="203"/>
    </row>
    <row r="415" spans="1:8" x14ac:dyDescent="0.2">
      <c r="A415" s="209"/>
      <c r="B415" s="195"/>
      <c r="C415" s="200"/>
      <c r="D415" s="202"/>
      <c r="E415" s="198"/>
      <c r="F415" s="199"/>
      <c r="G415" s="203"/>
      <c r="H415" s="203"/>
    </row>
    <row r="416" spans="1:8" x14ac:dyDescent="0.2">
      <c r="A416" s="209"/>
      <c r="B416" s="195"/>
      <c r="C416" s="200"/>
      <c r="D416" s="202"/>
      <c r="E416" s="198"/>
      <c r="F416" s="199"/>
      <c r="G416" s="203"/>
      <c r="H416" s="203"/>
    </row>
    <row r="417" spans="1:8" x14ac:dyDescent="0.2">
      <c r="A417" s="209"/>
      <c r="B417" s="195"/>
      <c r="C417" s="200"/>
      <c r="D417" s="202"/>
      <c r="E417" s="198"/>
      <c r="F417" s="199"/>
      <c r="G417" s="203"/>
      <c r="H417" s="203"/>
    </row>
    <row r="418" spans="1:8" x14ac:dyDescent="0.2">
      <c r="A418" s="209"/>
      <c r="B418" s="195"/>
      <c r="C418" s="200"/>
      <c r="D418" s="202"/>
      <c r="E418" s="198"/>
      <c r="F418" s="199"/>
      <c r="G418" s="203"/>
      <c r="H418" s="203"/>
    </row>
    <row r="419" spans="1:8" x14ac:dyDescent="0.2">
      <c r="A419" s="209"/>
      <c r="B419" s="195"/>
      <c r="C419" s="200"/>
      <c r="D419" s="202"/>
      <c r="E419" s="198"/>
      <c r="F419" s="199"/>
      <c r="G419" s="203"/>
      <c r="H419" s="203"/>
    </row>
    <row r="420" spans="1:8" x14ac:dyDescent="0.2">
      <c r="A420" s="209"/>
      <c r="B420" s="195"/>
      <c r="C420" s="200"/>
      <c r="D420" s="202"/>
      <c r="E420" s="198"/>
      <c r="F420" s="199"/>
      <c r="G420" s="203"/>
      <c r="H420" s="203"/>
    </row>
    <row r="421" spans="1:8" x14ac:dyDescent="0.2">
      <c r="A421" s="209"/>
      <c r="B421" s="195"/>
      <c r="C421" s="200"/>
      <c r="D421" s="202"/>
      <c r="E421" s="198"/>
      <c r="F421" s="199"/>
      <c r="G421" s="203"/>
      <c r="H421" s="203"/>
    </row>
    <row r="422" spans="1:8" x14ac:dyDescent="0.2">
      <c r="A422" s="209"/>
      <c r="B422" s="195"/>
      <c r="C422" s="200"/>
      <c r="D422" s="202"/>
      <c r="E422" s="198"/>
      <c r="F422" s="199"/>
      <c r="G422" s="203"/>
      <c r="H422" s="203"/>
    </row>
    <row r="423" spans="1:8" x14ac:dyDescent="0.2">
      <c r="A423" s="209"/>
      <c r="B423" s="195"/>
      <c r="C423" s="200"/>
      <c r="D423" s="202"/>
      <c r="E423" s="198"/>
      <c r="F423" s="199"/>
      <c r="G423" s="203"/>
      <c r="H423" s="203"/>
    </row>
    <row r="424" spans="1:8" x14ac:dyDescent="0.2">
      <c r="A424" s="209"/>
      <c r="B424" s="195"/>
      <c r="C424" s="200"/>
      <c r="D424" s="202"/>
      <c r="E424" s="198"/>
      <c r="F424" s="199"/>
      <c r="G424" s="203"/>
      <c r="H424" s="203"/>
    </row>
    <row r="425" spans="1:8" x14ac:dyDescent="0.2">
      <c r="A425" s="209"/>
      <c r="B425" s="195"/>
      <c r="C425" s="200"/>
      <c r="D425" s="202"/>
      <c r="E425" s="198"/>
      <c r="F425" s="199"/>
      <c r="G425" s="203"/>
      <c r="H425" s="203"/>
    </row>
    <row r="426" spans="1:8" x14ac:dyDescent="0.2">
      <c r="A426" s="209"/>
      <c r="B426" s="195"/>
      <c r="C426" s="200"/>
      <c r="D426" s="202"/>
      <c r="E426" s="198"/>
      <c r="F426" s="199"/>
      <c r="G426" s="203"/>
      <c r="H426" s="203"/>
    </row>
    <row r="427" spans="1:8" x14ac:dyDescent="0.2">
      <c r="A427" s="209"/>
      <c r="B427" s="195"/>
      <c r="C427" s="200"/>
      <c r="D427" s="202"/>
      <c r="E427" s="198"/>
      <c r="F427" s="199"/>
      <c r="G427" s="203"/>
      <c r="H427" s="203"/>
    </row>
    <row r="428" spans="1:8" x14ac:dyDescent="0.2">
      <c r="A428" s="209"/>
      <c r="B428" s="195"/>
      <c r="C428" s="200"/>
      <c r="D428" s="202"/>
      <c r="E428" s="198"/>
      <c r="F428" s="199"/>
      <c r="G428" s="203"/>
      <c r="H428" s="203"/>
    </row>
    <row r="429" spans="1:8" x14ac:dyDescent="0.2">
      <c r="A429" s="209"/>
      <c r="B429" s="195"/>
      <c r="C429" s="200"/>
      <c r="D429" s="202"/>
      <c r="E429" s="198"/>
      <c r="F429" s="199"/>
      <c r="G429" s="203"/>
      <c r="H429" s="203"/>
    </row>
    <row r="430" spans="1:8" x14ac:dyDescent="0.2">
      <c r="A430" s="209"/>
      <c r="B430" s="195"/>
      <c r="C430" s="200"/>
      <c r="D430" s="202"/>
      <c r="E430" s="198"/>
      <c r="F430" s="199"/>
      <c r="G430" s="203"/>
      <c r="H430" s="203"/>
    </row>
    <row r="431" spans="1:8" x14ac:dyDescent="0.2">
      <c r="A431" s="209"/>
      <c r="B431" s="195"/>
      <c r="C431" s="200"/>
      <c r="D431" s="202"/>
      <c r="E431" s="198"/>
      <c r="F431" s="199"/>
      <c r="G431" s="203"/>
      <c r="H431" s="203"/>
    </row>
    <row r="432" spans="1:8" x14ac:dyDescent="0.2">
      <c r="A432" s="209"/>
      <c r="B432" s="195"/>
      <c r="C432" s="200"/>
      <c r="D432" s="202"/>
      <c r="E432" s="198"/>
      <c r="F432" s="199"/>
      <c r="G432" s="203"/>
      <c r="H432" s="203"/>
    </row>
    <row r="433" spans="1:8" x14ac:dyDescent="0.2">
      <c r="A433" s="209"/>
      <c r="B433" s="195"/>
      <c r="C433" s="200"/>
      <c r="D433" s="202"/>
      <c r="E433" s="198"/>
      <c r="F433" s="199"/>
      <c r="G433" s="203"/>
      <c r="H433" s="203"/>
    </row>
    <row r="434" spans="1:8" x14ac:dyDescent="0.2">
      <c r="A434" s="209"/>
      <c r="B434" s="195"/>
      <c r="C434" s="200"/>
      <c r="D434" s="202"/>
      <c r="E434" s="198"/>
      <c r="F434" s="199"/>
      <c r="G434" s="203"/>
      <c r="H434" s="203"/>
    </row>
    <row r="435" spans="1:8" x14ac:dyDescent="0.2">
      <c r="A435" s="209"/>
      <c r="B435" s="195"/>
      <c r="C435" s="200"/>
      <c r="D435" s="202"/>
      <c r="E435" s="198"/>
      <c r="F435" s="199"/>
      <c r="G435" s="203"/>
      <c r="H435" s="203"/>
    </row>
    <row r="436" spans="1:8" x14ac:dyDescent="0.2">
      <c r="A436" s="209"/>
      <c r="B436" s="195"/>
      <c r="C436" s="200"/>
      <c r="D436" s="202"/>
      <c r="E436" s="198"/>
      <c r="F436" s="199"/>
      <c r="G436" s="203"/>
      <c r="H436" s="203"/>
    </row>
    <row r="437" spans="1:8" x14ac:dyDescent="0.2">
      <c r="A437" s="209"/>
      <c r="B437" s="195"/>
      <c r="C437" s="200"/>
      <c r="D437" s="202"/>
      <c r="E437" s="198"/>
      <c r="F437" s="199"/>
      <c r="G437" s="203"/>
      <c r="H437" s="203"/>
    </row>
    <row r="438" spans="1:8" x14ac:dyDescent="0.2">
      <c r="A438" s="209"/>
      <c r="B438" s="195"/>
      <c r="C438" s="200"/>
      <c r="D438" s="202"/>
      <c r="E438" s="198"/>
      <c r="F438" s="199"/>
      <c r="G438" s="203"/>
      <c r="H438" s="203"/>
    </row>
    <row r="439" spans="1:8" x14ac:dyDescent="0.2">
      <c r="A439" s="209"/>
      <c r="B439" s="195"/>
      <c r="C439" s="200"/>
      <c r="D439" s="202"/>
      <c r="E439" s="198"/>
      <c r="F439" s="199"/>
      <c r="G439" s="203"/>
      <c r="H439" s="203"/>
    </row>
    <row r="440" spans="1:8" x14ac:dyDescent="0.2">
      <c r="A440" s="209"/>
      <c r="B440" s="195"/>
      <c r="C440" s="200"/>
      <c r="D440" s="202"/>
      <c r="E440" s="198"/>
      <c r="F440" s="199"/>
      <c r="G440" s="203"/>
      <c r="H440" s="203"/>
    </row>
    <row r="441" spans="1:8" x14ac:dyDescent="0.2">
      <c r="A441" s="209"/>
      <c r="B441" s="195"/>
      <c r="C441" s="200"/>
      <c r="D441" s="202"/>
      <c r="E441" s="198"/>
      <c r="F441" s="199"/>
      <c r="G441" s="203"/>
      <c r="H441" s="203"/>
    </row>
    <row r="442" spans="1:8" x14ac:dyDescent="0.2">
      <c r="A442" s="209"/>
      <c r="B442" s="195"/>
      <c r="C442" s="200"/>
      <c r="D442" s="202"/>
      <c r="E442" s="198"/>
      <c r="F442" s="199"/>
      <c r="G442" s="203"/>
      <c r="H442" s="203"/>
    </row>
    <row r="443" spans="1:8" x14ac:dyDescent="0.2">
      <c r="A443" s="209"/>
      <c r="B443" s="195"/>
      <c r="C443" s="200"/>
      <c r="D443" s="202"/>
      <c r="E443" s="198"/>
      <c r="F443" s="199"/>
      <c r="G443" s="203"/>
      <c r="H443" s="203"/>
    </row>
    <row r="444" spans="1:8" x14ac:dyDescent="0.2">
      <c r="A444" s="209"/>
      <c r="B444" s="195"/>
      <c r="C444" s="200"/>
      <c r="D444" s="202"/>
      <c r="E444" s="198"/>
      <c r="F444" s="199"/>
      <c r="G444" s="203"/>
      <c r="H444" s="203"/>
    </row>
    <row r="445" spans="1:8" x14ac:dyDescent="0.2">
      <c r="A445" s="209"/>
      <c r="B445" s="195"/>
      <c r="C445" s="200"/>
      <c r="D445" s="202"/>
      <c r="E445" s="198"/>
      <c r="F445" s="199"/>
      <c r="G445" s="203"/>
      <c r="H445" s="203"/>
    </row>
    <row r="446" spans="1:8" x14ac:dyDescent="0.2">
      <c r="A446" s="209"/>
      <c r="B446" s="195"/>
      <c r="C446" s="200"/>
      <c r="D446" s="202"/>
      <c r="E446" s="198"/>
      <c r="F446" s="199"/>
      <c r="G446" s="203"/>
      <c r="H446" s="203"/>
    </row>
    <row r="447" spans="1:8" x14ac:dyDescent="0.2">
      <c r="A447" s="209"/>
      <c r="B447" s="195"/>
      <c r="C447" s="200"/>
      <c r="D447" s="202"/>
      <c r="E447" s="198"/>
      <c r="F447" s="199"/>
      <c r="G447" s="203"/>
      <c r="H447" s="203"/>
    </row>
    <row r="448" spans="1:8" x14ac:dyDescent="0.2">
      <c r="A448" s="209"/>
      <c r="B448" s="195"/>
      <c r="C448" s="200"/>
      <c r="D448" s="202"/>
      <c r="E448" s="198"/>
      <c r="F448" s="199"/>
      <c r="G448" s="203"/>
      <c r="H448" s="203"/>
    </row>
    <row r="449" spans="1:8" x14ac:dyDescent="0.2">
      <c r="A449" s="209"/>
      <c r="B449" s="195"/>
      <c r="C449" s="200"/>
      <c r="D449" s="202"/>
      <c r="E449" s="198"/>
      <c r="F449" s="199"/>
      <c r="G449" s="203"/>
      <c r="H449" s="203"/>
    </row>
    <row r="450" spans="1:8" x14ac:dyDescent="0.2">
      <c r="A450" s="209"/>
      <c r="B450" s="195"/>
      <c r="C450" s="200"/>
      <c r="D450" s="202"/>
      <c r="E450" s="198"/>
      <c r="F450" s="199"/>
      <c r="G450" s="203"/>
      <c r="H450" s="203"/>
    </row>
    <row r="451" spans="1:8" x14ac:dyDescent="0.2">
      <c r="A451" s="209"/>
      <c r="B451" s="195"/>
      <c r="C451" s="200"/>
      <c r="D451" s="202"/>
      <c r="E451" s="198"/>
      <c r="F451" s="199"/>
      <c r="G451" s="203"/>
      <c r="H451" s="203"/>
    </row>
    <row r="452" spans="1:8" x14ac:dyDescent="0.2">
      <c r="A452" s="209"/>
      <c r="B452" s="195"/>
      <c r="C452" s="200"/>
      <c r="D452" s="202"/>
      <c r="E452" s="198"/>
      <c r="F452" s="199"/>
      <c r="G452" s="203"/>
      <c r="H452" s="203"/>
    </row>
    <row r="453" spans="1:8" x14ac:dyDescent="0.2">
      <c r="A453" s="209"/>
      <c r="B453" s="195"/>
      <c r="C453" s="200"/>
      <c r="D453" s="202"/>
      <c r="E453" s="198"/>
      <c r="F453" s="199"/>
      <c r="G453" s="203"/>
      <c r="H453" s="203"/>
    </row>
    <row r="454" spans="1:8" x14ac:dyDescent="0.2">
      <c r="A454" s="209"/>
      <c r="B454" s="195"/>
      <c r="C454" s="200"/>
      <c r="D454" s="202"/>
      <c r="E454" s="198"/>
      <c r="F454" s="199"/>
      <c r="G454" s="203"/>
      <c r="H454" s="203"/>
    </row>
    <row r="455" spans="1:8" x14ac:dyDescent="0.2">
      <c r="A455" s="209"/>
      <c r="B455" s="195"/>
      <c r="C455" s="200"/>
      <c r="D455" s="202"/>
      <c r="E455" s="198"/>
      <c r="F455" s="199"/>
      <c r="G455" s="203"/>
      <c r="H455" s="203"/>
    </row>
    <row r="456" spans="1:8" x14ac:dyDescent="0.2">
      <c r="A456" s="209"/>
      <c r="B456" s="195"/>
      <c r="C456" s="200"/>
      <c r="D456" s="202"/>
      <c r="E456" s="198"/>
      <c r="F456" s="199"/>
      <c r="G456" s="203"/>
      <c r="H456" s="203"/>
    </row>
    <row r="457" spans="1:8" x14ac:dyDescent="0.2">
      <c r="A457" s="209"/>
      <c r="B457" s="195"/>
      <c r="C457" s="200"/>
      <c r="D457" s="202"/>
      <c r="E457" s="198"/>
      <c r="F457" s="199"/>
      <c r="G457" s="203"/>
      <c r="H457" s="203"/>
    </row>
    <row r="458" spans="1:8" x14ac:dyDescent="0.2">
      <c r="A458" s="209"/>
      <c r="B458" s="195"/>
      <c r="C458" s="200"/>
      <c r="D458" s="202"/>
      <c r="E458" s="198"/>
      <c r="F458" s="199"/>
      <c r="G458" s="203"/>
      <c r="H458" s="203"/>
    </row>
    <row r="459" spans="1:8" x14ac:dyDescent="0.2">
      <c r="A459" s="209"/>
      <c r="B459" s="195"/>
      <c r="C459" s="200"/>
      <c r="D459" s="202"/>
      <c r="E459" s="198"/>
      <c r="F459" s="199"/>
      <c r="G459" s="203"/>
      <c r="H459" s="203"/>
    </row>
    <row r="460" spans="1:8" x14ac:dyDescent="0.2">
      <c r="A460" s="209"/>
      <c r="B460" s="195"/>
      <c r="C460" s="200"/>
      <c r="D460" s="202"/>
      <c r="E460" s="198"/>
      <c r="F460" s="199"/>
      <c r="G460" s="203"/>
      <c r="H460" s="203"/>
    </row>
    <row r="461" spans="1:8" x14ac:dyDescent="0.2">
      <c r="A461" s="209"/>
      <c r="B461" s="195"/>
      <c r="C461" s="200"/>
      <c r="D461" s="202"/>
      <c r="E461" s="198"/>
      <c r="F461" s="199"/>
      <c r="G461" s="203"/>
      <c r="H461" s="203"/>
    </row>
    <row r="462" spans="1:8" x14ac:dyDescent="0.2">
      <c r="A462" s="209"/>
      <c r="B462" s="195"/>
      <c r="C462" s="200"/>
      <c r="D462" s="202"/>
      <c r="E462" s="198"/>
      <c r="F462" s="199"/>
      <c r="G462" s="203"/>
      <c r="H462" s="203"/>
    </row>
    <row r="463" spans="1:8" x14ac:dyDescent="0.2">
      <c r="A463" s="209"/>
      <c r="B463" s="195"/>
      <c r="C463" s="200"/>
      <c r="D463" s="202"/>
      <c r="E463" s="198"/>
      <c r="F463" s="199"/>
      <c r="G463" s="203"/>
      <c r="H463" s="203"/>
    </row>
    <row r="464" spans="1:8" x14ac:dyDescent="0.2">
      <c r="A464" s="209"/>
      <c r="B464" s="195"/>
      <c r="C464" s="200"/>
      <c r="D464" s="202"/>
      <c r="E464" s="198"/>
      <c r="F464" s="199"/>
      <c r="G464" s="203"/>
      <c r="H464" s="203"/>
    </row>
    <row r="465" spans="1:8" x14ac:dyDescent="0.2">
      <c r="A465" s="209"/>
      <c r="B465" s="195"/>
      <c r="C465" s="200"/>
      <c r="D465" s="202"/>
      <c r="E465" s="198"/>
      <c r="F465" s="199"/>
      <c r="G465" s="203"/>
      <c r="H465" s="203"/>
    </row>
    <row r="466" spans="1:8" x14ac:dyDescent="0.2">
      <c r="A466" s="209"/>
      <c r="B466" s="195"/>
      <c r="C466" s="200"/>
      <c r="D466" s="202"/>
      <c r="E466" s="198"/>
      <c r="F466" s="199"/>
      <c r="G466" s="203"/>
      <c r="H466" s="203"/>
    </row>
    <row r="467" spans="1:8" x14ac:dyDescent="0.2">
      <c r="A467" s="209"/>
      <c r="B467" s="195"/>
      <c r="C467" s="200"/>
      <c r="D467" s="202"/>
      <c r="E467" s="198"/>
      <c r="F467" s="199"/>
      <c r="G467" s="203"/>
      <c r="H467" s="203"/>
    </row>
    <row r="468" spans="1:8" x14ac:dyDescent="0.2">
      <c r="A468" s="209"/>
      <c r="B468" s="195"/>
      <c r="C468" s="200"/>
      <c r="D468" s="202"/>
      <c r="E468" s="198"/>
      <c r="F468" s="199"/>
      <c r="G468" s="203"/>
      <c r="H468" s="203"/>
    </row>
    <row r="469" spans="1:8" x14ac:dyDescent="0.2">
      <c r="A469" s="209"/>
      <c r="B469" s="195"/>
      <c r="C469" s="200"/>
      <c r="D469" s="202"/>
      <c r="E469" s="198"/>
      <c r="F469" s="199"/>
      <c r="G469" s="203"/>
      <c r="H469" s="203"/>
    </row>
    <row r="470" spans="1:8" x14ac:dyDescent="0.2">
      <c r="A470" s="209"/>
      <c r="B470" s="195"/>
      <c r="C470" s="200"/>
      <c r="D470" s="202"/>
      <c r="E470" s="198"/>
      <c r="F470" s="199"/>
      <c r="G470" s="203"/>
      <c r="H470" s="203"/>
    </row>
    <row r="471" spans="1:8" x14ac:dyDescent="0.2">
      <c r="A471" s="209"/>
      <c r="B471" s="195"/>
      <c r="C471" s="200"/>
      <c r="D471" s="202"/>
      <c r="E471" s="198"/>
      <c r="F471" s="199"/>
      <c r="G471" s="203"/>
      <c r="H471" s="203"/>
    </row>
    <row r="472" spans="1:8" x14ac:dyDescent="0.2">
      <c r="A472" s="209"/>
      <c r="B472" s="195"/>
      <c r="C472" s="200"/>
      <c r="D472" s="202"/>
      <c r="E472" s="198"/>
      <c r="F472" s="199"/>
      <c r="G472" s="203"/>
      <c r="H472" s="203"/>
    </row>
    <row r="473" spans="1:8" x14ac:dyDescent="0.2">
      <c r="A473" s="209"/>
      <c r="B473" s="195"/>
      <c r="C473" s="200"/>
      <c r="D473" s="202"/>
      <c r="E473" s="198"/>
      <c r="F473" s="199"/>
      <c r="G473" s="203"/>
      <c r="H473" s="203"/>
    </row>
    <row r="474" spans="1:8" x14ac:dyDescent="0.2">
      <c r="A474" s="209"/>
      <c r="B474" s="195"/>
      <c r="C474" s="200"/>
      <c r="D474" s="202"/>
      <c r="E474" s="198"/>
      <c r="F474" s="199"/>
      <c r="G474" s="203"/>
      <c r="H474" s="203"/>
    </row>
    <row r="475" spans="1:8" x14ac:dyDescent="0.2">
      <c r="A475" s="209"/>
      <c r="B475" s="195"/>
      <c r="C475" s="200"/>
      <c r="D475" s="202"/>
      <c r="E475" s="198"/>
      <c r="F475" s="199"/>
      <c r="G475" s="203"/>
      <c r="H475" s="203"/>
    </row>
    <row r="476" spans="1:8" x14ac:dyDescent="0.2">
      <c r="A476" s="209"/>
      <c r="B476" s="195"/>
      <c r="C476" s="200"/>
      <c r="D476" s="202"/>
      <c r="E476" s="198"/>
      <c r="F476" s="199"/>
      <c r="G476" s="203"/>
      <c r="H476" s="203"/>
    </row>
    <row r="477" spans="1:8" x14ac:dyDescent="0.2">
      <c r="A477" s="209"/>
      <c r="B477" s="195"/>
      <c r="C477" s="200"/>
      <c r="D477" s="202"/>
      <c r="E477" s="198"/>
      <c r="F477" s="199"/>
      <c r="G477" s="203"/>
      <c r="H477" s="203"/>
    </row>
    <row r="478" spans="1:8" x14ac:dyDescent="0.2">
      <c r="A478" s="209"/>
      <c r="B478" s="195"/>
      <c r="C478" s="200"/>
      <c r="D478" s="202"/>
      <c r="E478" s="198"/>
      <c r="F478" s="199"/>
      <c r="G478" s="203"/>
      <c r="H478" s="203"/>
    </row>
    <row r="479" spans="1:8" x14ac:dyDescent="0.2">
      <c r="A479" s="209"/>
      <c r="B479" s="195"/>
      <c r="C479" s="200"/>
      <c r="D479" s="202"/>
      <c r="E479" s="198"/>
      <c r="F479" s="199"/>
      <c r="G479" s="203"/>
      <c r="H479" s="203"/>
    </row>
    <row r="480" spans="1:8" x14ac:dyDescent="0.2">
      <c r="A480" s="209"/>
      <c r="B480" s="195"/>
      <c r="C480" s="200"/>
      <c r="D480" s="202"/>
      <c r="E480" s="198"/>
      <c r="F480" s="199"/>
      <c r="G480" s="203"/>
      <c r="H480" s="203"/>
    </row>
    <row r="481" spans="1:8" x14ac:dyDescent="0.2">
      <c r="A481" s="209"/>
      <c r="B481" s="195"/>
      <c r="C481" s="200"/>
      <c r="D481" s="202"/>
      <c r="E481" s="198"/>
      <c r="F481" s="199"/>
      <c r="G481" s="203"/>
      <c r="H481" s="203"/>
    </row>
    <row r="482" spans="1:8" x14ac:dyDescent="0.2">
      <c r="A482" s="209"/>
      <c r="B482" s="195"/>
      <c r="C482" s="200"/>
      <c r="D482" s="202"/>
      <c r="E482" s="198"/>
      <c r="F482" s="199"/>
      <c r="G482" s="203"/>
      <c r="H482" s="203"/>
    </row>
    <row r="483" spans="1:8" x14ac:dyDescent="0.2">
      <c r="A483" s="209"/>
      <c r="B483" s="195"/>
      <c r="C483" s="200"/>
      <c r="D483" s="202"/>
      <c r="E483" s="198"/>
      <c r="F483" s="199"/>
      <c r="G483" s="203"/>
      <c r="H483" s="203"/>
    </row>
    <row r="484" spans="1:8" x14ac:dyDescent="0.2">
      <c r="A484" s="209"/>
      <c r="B484" s="195"/>
      <c r="C484" s="200"/>
      <c r="D484" s="202"/>
      <c r="E484" s="198"/>
      <c r="F484" s="199"/>
      <c r="G484" s="203"/>
      <c r="H484" s="203"/>
    </row>
    <row r="485" spans="1:8" x14ac:dyDescent="0.2">
      <c r="A485" s="209"/>
      <c r="B485" s="195"/>
      <c r="C485" s="200"/>
      <c r="D485" s="202"/>
      <c r="E485" s="198"/>
      <c r="F485" s="199"/>
      <c r="G485" s="203"/>
      <c r="H485" s="203"/>
    </row>
    <row r="486" spans="1:8" x14ac:dyDescent="0.2">
      <c r="A486" s="209"/>
      <c r="B486" s="195"/>
      <c r="C486" s="200"/>
      <c r="D486" s="202"/>
      <c r="E486" s="198"/>
      <c r="F486" s="199"/>
      <c r="G486" s="203"/>
      <c r="H486" s="203"/>
    </row>
    <row r="487" spans="1:8" x14ac:dyDescent="0.2">
      <c r="A487" s="209"/>
      <c r="B487" s="195"/>
      <c r="C487" s="200"/>
      <c r="D487" s="202"/>
      <c r="E487" s="198"/>
      <c r="F487" s="199"/>
      <c r="G487" s="203"/>
      <c r="H487" s="203"/>
    </row>
    <row r="488" spans="1:8" x14ac:dyDescent="0.2">
      <c r="A488" s="209"/>
      <c r="B488" s="195"/>
      <c r="C488" s="200"/>
      <c r="D488" s="202"/>
      <c r="E488" s="198"/>
      <c r="F488" s="199"/>
      <c r="G488" s="203"/>
      <c r="H488" s="203"/>
    </row>
    <row r="489" spans="1:8" x14ac:dyDescent="0.2">
      <c r="A489" s="209"/>
      <c r="B489" s="195"/>
      <c r="C489" s="200"/>
      <c r="D489" s="202"/>
      <c r="E489" s="198"/>
      <c r="F489" s="199"/>
      <c r="G489" s="203"/>
      <c r="H489" s="203"/>
    </row>
    <row r="490" spans="1:8" x14ac:dyDescent="0.2">
      <c r="A490" s="209"/>
      <c r="B490" s="195"/>
      <c r="C490" s="200"/>
      <c r="D490" s="202"/>
      <c r="E490" s="198"/>
      <c r="F490" s="199"/>
      <c r="G490" s="203"/>
      <c r="H490" s="203"/>
    </row>
    <row r="491" spans="1:8" x14ac:dyDescent="0.2">
      <c r="A491" s="209"/>
      <c r="B491" s="195"/>
      <c r="C491" s="200"/>
      <c r="D491" s="202"/>
      <c r="E491" s="198"/>
      <c r="F491" s="199"/>
      <c r="G491" s="203"/>
      <c r="H491" s="203"/>
    </row>
    <row r="492" spans="1:8" x14ac:dyDescent="0.2">
      <c r="A492" s="209"/>
      <c r="B492" s="195"/>
      <c r="C492" s="200"/>
      <c r="D492" s="202"/>
      <c r="E492" s="198"/>
      <c r="F492" s="199"/>
      <c r="G492" s="203"/>
      <c r="H492" s="203"/>
    </row>
    <row r="493" spans="1:8" x14ac:dyDescent="0.2">
      <c r="A493" s="209"/>
      <c r="B493" s="195"/>
      <c r="C493" s="200"/>
      <c r="D493" s="202"/>
      <c r="E493" s="198"/>
      <c r="F493" s="199"/>
      <c r="G493" s="203"/>
      <c r="H493" s="203"/>
    </row>
    <row r="494" spans="1:8" x14ac:dyDescent="0.2">
      <c r="A494" s="209"/>
      <c r="B494" s="195"/>
      <c r="C494" s="200"/>
      <c r="D494" s="202"/>
      <c r="E494" s="198"/>
      <c r="F494" s="199"/>
      <c r="G494" s="203"/>
      <c r="H494" s="203"/>
    </row>
    <row r="495" spans="1:8" x14ac:dyDescent="0.2">
      <c r="A495" s="209"/>
      <c r="B495" s="195"/>
      <c r="C495" s="200"/>
      <c r="D495" s="202"/>
      <c r="E495" s="198"/>
      <c r="F495" s="199"/>
      <c r="G495" s="203"/>
      <c r="H495" s="203"/>
    </row>
    <row r="496" spans="1:8" x14ac:dyDescent="0.2">
      <c r="A496" s="209"/>
      <c r="B496" s="195"/>
      <c r="C496" s="200"/>
      <c r="D496" s="202"/>
      <c r="E496" s="198"/>
      <c r="F496" s="199"/>
      <c r="G496" s="203"/>
      <c r="H496" s="203"/>
    </row>
    <row r="497" spans="1:8" x14ac:dyDescent="0.2">
      <c r="A497" s="209"/>
      <c r="B497" s="195"/>
      <c r="C497" s="200"/>
      <c r="D497" s="202"/>
      <c r="E497" s="198"/>
      <c r="F497" s="199"/>
      <c r="G497" s="203"/>
      <c r="H497" s="203"/>
    </row>
    <row r="498" spans="1:8" x14ac:dyDescent="0.2">
      <c r="A498" s="209"/>
      <c r="B498" s="195"/>
      <c r="C498" s="200"/>
      <c r="D498" s="202"/>
      <c r="E498" s="198"/>
      <c r="F498" s="199"/>
      <c r="G498" s="203"/>
      <c r="H498" s="203"/>
    </row>
    <row r="499" spans="1:8" x14ac:dyDescent="0.2">
      <c r="A499" s="209"/>
      <c r="B499" s="195"/>
      <c r="C499" s="200"/>
      <c r="D499" s="202"/>
      <c r="E499" s="198"/>
      <c r="F499" s="199"/>
      <c r="G499" s="203"/>
      <c r="H499" s="203"/>
    </row>
    <row r="500" spans="1:8" x14ac:dyDescent="0.2">
      <c r="A500" s="209"/>
      <c r="B500" s="195"/>
      <c r="C500" s="200"/>
      <c r="D500" s="202"/>
      <c r="E500" s="198"/>
      <c r="F500" s="199"/>
      <c r="G500" s="203"/>
      <c r="H500" s="203"/>
    </row>
    <row r="501" spans="1:8" x14ac:dyDescent="0.2">
      <c r="A501" s="209"/>
      <c r="B501" s="195"/>
      <c r="C501" s="200"/>
      <c r="D501" s="202"/>
      <c r="E501" s="198"/>
      <c r="F501" s="199"/>
      <c r="G501" s="203"/>
      <c r="H501" s="203"/>
    </row>
    <row r="502" spans="1:8" x14ac:dyDescent="0.2">
      <c r="A502" s="209"/>
      <c r="B502" s="195"/>
      <c r="C502" s="200"/>
      <c r="D502" s="202"/>
      <c r="E502" s="198"/>
      <c r="F502" s="199"/>
      <c r="G502" s="203"/>
      <c r="H502" s="203"/>
    </row>
    <row r="503" spans="1:8" x14ac:dyDescent="0.2">
      <c r="A503" s="209"/>
      <c r="B503" s="195"/>
      <c r="C503" s="200"/>
      <c r="D503" s="202"/>
      <c r="E503" s="198"/>
      <c r="F503" s="199"/>
      <c r="G503" s="203"/>
      <c r="H503" s="203"/>
    </row>
    <row r="504" spans="1:8" x14ac:dyDescent="0.2">
      <c r="A504" s="209"/>
      <c r="B504" s="195"/>
      <c r="C504" s="200"/>
      <c r="D504" s="202"/>
      <c r="E504" s="198"/>
      <c r="F504" s="199"/>
      <c r="G504" s="203"/>
      <c r="H504" s="203"/>
    </row>
    <row r="505" spans="1:8" x14ac:dyDescent="0.2">
      <c r="A505" s="209"/>
      <c r="B505" s="195"/>
      <c r="C505" s="200"/>
      <c r="D505" s="202"/>
      <c r="E505" s="198"/>
      <c r="F505" s="199"/>
      <c r="G505" s="203"/>
      <c r="H505" s="203"/>
    </row>
    <row r="506" spans="1:8" x14ac:dyDescent="0.2">
      <c r="A506" s="209"/>
      <c r="B506" s="195"/>
      <c r="C506" s="200"/>
      <c r="D506" s="202"/>
      <c r="E506" s="198"/>
      <c r="F506" s="199"/>
      <c r="G506" s="203"/>
      <c r="H506" s="203"/>
    </row>
    <row r="507" spans="1:8" x14ac:dyDescent="0.2">
      <c r="A507" s="209"/>
      <c r="B507" s="195"/>
      <c r="C507" s="200"/>
      <c r="D507" s="202"/>
      <c r="E507" s="198"/>
      <c r="F507" s="199"/>
      <c r="G507" s="203"/>
      <c r="H507" s="203"/>
    </row>
    <row r="508" spans="1:8" x14ac:dyDescent="0.2">
      <c r="A508" s="209"/>
      <c r="B508" s="195"/>
      <c r="C508" s="200"/>
      <c r="D508" s="202"/>
      <c r="E508" s="198"/>
      <c r="F508" s="199"/>
      <c r="G508" s="203"/>
      <c r="H508" s="203"/>
    </row>
    <row r="509" spans="1:8" x14ac:dyDescent="0.2">
      <c r="A509" s="209"/>
      <c r="B509" s="195"/>
      <c r="C509" s="200"/>
      <c r="D509" s="202"/>
      <c r="E509" s="198"/>
      <c r="F509" s="199"/>
      <c r="G509" s="203"/>
      <c r="H509" s="203"/>
    </row>
    <row r="510" spans="1:8" x14ac:dyDescent="0.2">
      <c r="A510" s="209"/>
      <c r="B510" s="195"/>
      <c r="C510" s="200"/>
      <c r="D510" s="202"/>
      <c r="E510" s="198"/>
      <c r="F510" s="199"/>
      <c r="G510" s="203"/>
      <c r="H510" s="203"/>
    </row>
    <row r="511" spans="1:8" x14ac:dyDescent="0.2">
      <c r="A511" s="209"/>
      <c r="B511" s="195"/>
      <c r="C511" s="200"/>
      <c r="D511" s="202"/>
      <c r="E511" s="198"/>
      <c r="F511" s="199"/>
      <c r="G511" s="203"/>
      <c r="H511" s="203"/>
    </row>
    <row r="512" spans="1:8" x14ac:dyDescent="0.2">
      <c r="A512" s="209"/>
      <c r="B512" s="195"/>
      <c r="C512" s="200"/>
      <c r="D512" s="202"/>
      <c r="E512" s="198"/>
      <c r="F512" s="199"/>
      <c r="G512" s="203"/>
      <c r="H512" s="203"/>
    </row>
    <row r="513" spans="1:8" x14ac:dyDescent="0.2">
      <c r="A513" s="209"/>
      <c r="B513" s="195"/>
      <c r="C513" s="200"/>
      <c r="D513" s="202"/>
      <c r="E513" s="198"/>
      <c r="F513" s="199"/>
      <c r="G513" s="203"/>
      <c r="H513" s="203"/>
    </row>
    <row r="514" spans="1:8" x14ac:dyDescent="0.2">
      <c r="A514" s="209"/>
      <c r="B514" s="195"/>
      <c r="C514" s="200"/>
      <c r="D514" s="202"/>
      <c r="E514" s="198"/>
      <c r="F514" s="199"/>
      <c r="G514" s="203"/>
      <c r="H514" s="203"/>
    </row>
    <row r="515" spans="1:8" x14ac:dyDescent="0.2">
      <c r="A515" s="209"/>
      <c r="B515" s="195"/>
      <c r="C515" s="200"/>
      <c r="D515" s="202"/>
      <c r="E515" s="198"/>
      <c r="F515" s="199"/>
      <c r="G515" s="203"/>
      <c r="H515" s="203"/>
    </row>
    <row r="516" spans="1:8" x14ac:dyDescent="0.2">
      <c r="A516" s="209"/>
      <c r="B516" s="195"/>
      <c r="C516" s="200"/>
      <c r="D516" s="202"/>
      <c r="E516" s="198"/>
      <c r="F516" s="199"/>
      <c r="G516" s="203"/>
      <c r="H516" s="203"/>
    </row>
    <row r="517" spans="1:8" x14ac:dyDescent="0.2">
      <c r="A517" s="209"/>
      <c r="B517" s="195"/>
      <c r="C517" s="200"/>
      <c r="D517" s="202"/>
      <c r="E517" s="198"/>
      <c r="F517" s="199"/>
      <c r="G517" s="203"/>
      <c r="H517" s="203"/>
    </row>
    <row r="518" spans="1:8" x14ac:dyDescent="0.2">
      <c r="A518" s="209"/>
      <c r="B518" s="195"/>
      <c r="C518" s="200"/>
      <c r="D518" s="202"/>
      <c r="E518" s="198"/>
      <c r="F518" s="199"/>
      <c r="G518" s="203"/>
      <c r="H518" s="203"/>
    </row>
    <row r="519" spans="1:8" x14ac:dyDescent="0.2">
      <c r="A519" s="209"/>
      <c r="B519" s="195"/>
      <c r="C519" s="200"/>
      <c r="D519" s="202"/>
      <c r="E519" s="198"/>
      <c r="F519" s="199"/>
      <c r="G519" s="203"/>
      <c r="H519" s="203"/>
    </row>
    <row r="520" spans="1:8" x14ac:dyDescent="0.2">
      <c r="A520" s="209"/>
      <c r="B520" s="195"/>
      <c r="C520" s="200"/>
      <c r="D520" s="202"/>
      <c r="E520" s="198"/>
      <c r="F520" s="199"/>
      <c r="G520" s="203"/>
      <c r="H520" s="203"/>
    </row>
    <row r="521" spans="1:8" x14ac:dyDescent="0.2">
      <c r="A521" s="209"/>
      <c r="B521" s="195"/>
      <c r="C521" s="200"/>
      <c r="D521" s="202"/>
      <c r="E521" s="198"/>
      <c r="F521" s="199"/>
      <c r="G521" s="203"/>
      <c r="H521" s="203"/>
    </row>
    <row r="522" spans="1:8" x14ac:dyDescent="0.2">
      <c r="A522" s="209"/>
      <c r="B522" s="195"/>
      <c r="C522" s="200"/>
      <c r="D522" s="202"/>
      <c r="E522" s="198"/>
      <c r="F522" s="199"/>
      <c r="G522" s="203"/>
      <c r="H522" s="203"/>
    </row>
    <row r="523" spans="1:8" x14ac:dyDescent="0.2">
      <c r="A523" s="209"/>
      <c r="B523" s="195"/>
      <c r="C523" s="200"/>
      <c r="D523" s="202"/>
      <c r="E523" s="198"/>
      <c r="F523" s="199"/>
      <c r="G523" s="203"/>
      <c r="H523" s="203"/>
    </row>
    <row r="524" spans="1:8" x14ac:dyDescent="0.2">
      <c r="A524" s="209"/>
      <c r="B524" s="195"/>
      <c r="C524" s="200"/>
      <c r="D524" s="202"/>
      <c r="E524" s="198"/>
      <c r="F524" s="199"/>
      <c r="G524" s="203"/>
      <c r="H524" s="203"/>
    </row>
    <row r="525" spans="1:8" x14ac:dyDescent="0.2">
      <c r="A525" s="209"/>
      <c r="B525" s="195"/>
      <c r="C525" s="200"/>
      <c r="D525" s="202"/>
      <c r="E525" s="198"/>
      <c r="F525" s="199"/>
      <c r="G525" s="203"/>
      <c r="H525" s="203"/>
    </row>
    <row r="526" spans="1:8" x14ac:dyDescent="0.2">
      <c r="A526" s="209"/>
      <c r="B526" s="195"/>
      <c r="C526" s="200"/>
      <c r="D526" s="202"/>
      <c r="E526" s="198"/>
      <c r="F526" s="199"/>
      <c r="G526" s="203"/>
      <c r="H526" s="203"/>
    </row>
    <row r="527" spans="1:8" x14ac:dyDescent="0.2">
      <c r="A527" s="209"/>
      <c r="B527" s="195"/>
      <c r="C527" s="200"/>
      <c r="D527" s="202"/>
      <c r="E527" s="198"/>
      <c r="F527" s="199"/>
      <c r="G527" s="203"/>
      <c r="H527" s="203"/>
    </row>
    <row r="528" spans="1:8" x14ac:dyDescent="0.2">
      <c r="A528" s="209"/>
      <c r="B528" s="195"/>
      <c r="C528" s="200"/>
      <c r="D528" s="202"/>
      <c r="E528" s="198"/>
      <c r="F528" s="199"/>
      <c r="G528" s="203"/>
      <c r="H528" s="203"/>
    </row>
    <row r="529" spans="1:8" x14ac:dyDescent="0.2">
      <c r="A529" s="209"/>
      <c r="B529" s="195"/>
      <c r="C529" s="200"/>
      <c r="D529" s="202"/>
      <c r="E529" s="198"/>
      <c r="F529" s="199"/>
      <c r="G529" s="203"/>
      <c r="H529" s="203"/>
    </row>
    <row r="530" spans="1:8" x14ac:dyDescent="0.2">
      <c r="A530" s="209"/>
      <c r="B530" s="195"/>
      <c r="C530" s="200"/>
      <c r="D530" s="202"/>
      <c r="E530" s="198"/>
      <c r="F530" s="199"/>
      <c r="G530" s="203"/>
      <c r="H530" s="203"/>
    </row>
    <row r="531" spans="1:8" x14ac:dyDescent="0.2">
      <c r="A531" s="209"/>
      <c r="B531" s="195"/>
      <c r="C531" s="200"/>
      <c r="D531" s="202"/>
      <c r="E531" s="198"/>
      <c r="F531" s="199"/>
      <c r="G531" s="203"/>
      <c r="H531" s="203"/>
    </row>
    <row r="532" spans="1:8" x14ac:dyDescent="0.2">
      <c r="A532" s="209"/>
      <c r="B532" s="195"/>
      <c r="C532" s="200"/>
      <c r="D532" s="202"/>
      <c r="E532" s="198"/>
      <c r="F532" s="199"/>
      <c r="G532" s="203"/>
      <c r="H532" s="203"/>
    </row>
    <row r="533" spans="1:8" x14ac:dyDescent="0.2">
      <c r="A533" s="209"/>
      <c r="B533" s="195"/>
      <c r="C533" s="200"/>
      <c r="D533" s="202"/>
      <c r="E533" s="198"/>
      <c r="F533" s="199"/>
      <c r="G533" s="203"/>
      <c r="H533" s="203"/>
    </row>
    <row r="534" spans="1:8" x14ac:dyDescent="0.2">
      <c r="A534" s="209"/>
      <c r="B534" s="195"/>
      <c r="C534" s="200"/>
      <c r="D534" s="202"/>
      <c r="E534" s="198"/>
      <c r="F534" s="199"/>
      <c r="G534" s="203"/>
      <c r="H534" s="203"/>
    </row>
    <row r="535" spans="1:8" x14ac:dyDescent="0.2">
      <c r="A535" s="209"/>
      <c r="B535" s="195"/>
      <c r="C535" s="200"/>
      <c r="D535" s="202"/>
      <c r="E535" s="198"/>
      <c r="F535" s="199"/>
      <c r="G535" s="203"/>
      <c r="H535" s="203"/>
    </row>
    <row r="536" spans="1:8" x14ac:dyDescent="0.2">
      <c r="A536" s="209"/>
      <c r="B536" s="195"/>
      <c r="C536" s="200"/>
      <c r="D536" s="202"/>
      <c r="E536" s="198"/>
      <c r="F536" s="199"/>
      <c r="G536" s="203"/>
      <c r="H536" s="203"/>
    </row>
    <row r="537" spans="1:8" x14ac:dyDescent="0.2">
      <c r="A537" s="209"/>
      <c r="B537" s="195"/>
      <c r="C537" s="200"/>
      <c r="D537" s="202"/>
      <c r="E537" s="198"/>
      <c r="F537" s="199"/>
      <c r="G537" s="203"/>
      <c r="H537" s="203"/>
    </row>
    <row r="538" spans="1:8" x14ac:dyDescent="0.2">
      <c r="A538" s="209"/>
      <c r="B538" s="195"/>
      <c r="C538" s="200"/>
      <c r="D538" s="202"/>
      <c r="E538" s="198"/>
      <c r="F538" s="199"/>
      <c r="G538" s="203"/>
      <c r="H538" s="203"/>
    </row>
    <row r="539" spans="1:8" x14ac:dyDescent="0.2">
      <c r="A539" s="209"/>
      <c r="B539" s="195"/>
      <c r="C539" s="200"/>
      <c r="D539" s="202"/>
      <c r="E539" s="198"/>
      <c r="F539" s="199"/>
      <c r="G539" s="203"/>
      <c r="H539" s="203"/>
    </row>
    <row r="540" spans="1:8" x14ac:dyDescent="0.2">
      <c r="A540" s="209"/>
      <c r="B540" s="195"/>
      <c r="C540" s="200"/>
      <c r="D540" s="202"/>
      <c r="E540" s="198"/>
      <c r="F540" s="199"/>
      <c r="G540" s="203"/>
      <c r="H540" s="203"/>
    </row>
    <row r="541" spans="1:8" x14ac:dyDescent="0.2">
      <c r="A541" s="209"/>
      <c r="B541" s="195"/>
      <c r="C541" s="200"/>
      <c r="D541" s="202"/>
      <c r="E541" s="198"/>
      <c r="F541" s="199"/>
      <c r="G541" s="203"/>
      <c r="H541" s="203"/>
    </row>
    <row r="542" spans="1:8" x14ac:dyDescent="0.2">
      <c r="A542" s="209"/>
      <c r="B542" s="195"/>
      <c r="C542" s="200"/>
      <c r="D542" s="202"/>
      <c r="E542" s="198"/>
      <c r="F542" s="199"/>
      <c r="G542" s="203"/>
      <c r="H542" s="203"/>
    </row>
    <row r="543" spans="1:8" x14ac:dyDescent="0.2">
      <c r="A543" s="209"/>
      <c r="B543" s="195"/>
      <c r="C543" s="200"/>
      <c r="D543" s="202"/>
      <c r="E543" s="198"/>
      <c r="F543" s="199"/>
      <c r="G543" s="203"/>
      <c r="H543" s="203"/>
    </row>
    <row r="544" spans="1:8" x14ac:dyDescent="0.2">
      <c r="A544" s="209"/>
      <c r="B544" s="195"/>
      <c r="C544" s="200"/>
      <c r="D544" s="202"/>
      <c r="E544" s="198"/>
      <c r="F544" s="199"/>
      <c r="G544" s="203"/>
      <c r="H544" s="203"/>
    </row>
    <row r="545" spans="1:8" x14ac:dyDescent="0.2">
      <c r="A545" s="209"/>
      <c r="B545" s="195"/>
      <c r="C545" s="200"/>
      <c r="D545" s="202"/>
      <c r="E545" s="198"/>
      <c r="F545" s="199"/>
      <c r="G545" s="203"/>
      <c r="H545" s="203"/>
    </row>
    <row r="546" spans="1:8" x14ac:dyDescent="0.2">
      <c r="A546" s="209"/>
      <c r="B546" s="195"/>
      <c r="C546" s="200"/>
      <c r="D546" s="202"/>
      <c r="E546" s="198"/>
      <c r="F546" s="199"/>
      <c r="G546" s="203"/>
      <c r="H546" s="203"/>
    </row>
    <row r="547" spans="1:8" x14ac:dyDescent="0.2">
      <c r="A547" s="209"/>
      <c r="B547" s="195"/>
      <c r="C547" s="200"/>
      <c r="D547" s="202"/>
      <c r="E547" s="198"/>
      <c r="F547" s="199"/>
      <c r="G547" s="203"/>
      <c r="H547" s="203"/>
    </row>
    <row r="548" spans="1:8" x14ac:dyDescent="0.2">
      <c r="A548" s="209"/>
      <c r="B548" s="195"/>
      <c r="C548" s="200"/>
      <c r="D548" s="202"/>
      <c r="E548" s="198"/>
      <c r="F548" s="199"/>
      <c r="G548" s="203"/>
      <c r="H548" s="203"/>
    </row>
    <row r="549" spans="1:8" x14ac:dyDescent="0.2">
      <c r="A549" s="209"/>
      <c r="B549" s="195"/>
      <c r="C549" s="200"/>
      <c r="D549" s="202"/>
      <c r="E549" s="198"/>
      <c r="F549" s="199"/>
      <c r="G549" s="203"/>
      <c r="H549" s="203"/>
    </row>
    <row r="550" spans="1:8" x14ac:dyDescent="0.2">
      <c r="A550" s="209"/>
      <c r="B550" s="195"/>
      <c r="C550" s="200"/>
      <c r="D550" s="202"/>
      <c r="E550" s="198"/>
      <c r="F550" s="199"/>
      <c r="G550" s="203"/>
      <c r="H550" s="203"/>
    </row>
    <row r="551" spans="1:8" x14ac:dyDescent="0.2">
      <c r="A551" s="209"/>
      <c r="B551" s="195"/>
      <c r="C551" s="200"/>
      <c r="D551" s="202"/>
      <c r="E551" s="198"/>
      <c r="F551" s="199"/>
      <c r="G551" s="203"/>
      <c r="H551" s="203"/>
    </row>
    <row r="552" spans="1:8" x14ac:dyDescent="0.2">
      <c r="A552" s="209"/>
      <c r="B552" s="195"/>
      <c r="C552" s="200"/>
      <c r="D552" s="202"/>
      <c r="E552" s="198"/>
      <c r="F552" s="199"/>
      <c r="G552" s="203"/>
      <c r="H552" s="203"/>
    </row>
    <row r="553" spans="1:8" x14ac:dyDescent="0.2">
      <c r="A553" s="209"/>
      <c r="B553" s="195"/>
      <c r="C553" s="200"/>
      <c r="D553" s="202"/>
      <c r="E553" s="198"/>
      <c r="F553" s="199"/>
      <c r="G553" s="203"/>
      <c r="H553" s="203"/>
    </row>
    <row r="554" spans="1:8" x14ac:dyDescent="0.2">
      <c r="A554" s="209"/>
      <c r="B554" s="195"/>
      <c r="C554" s="200"/>
      <c r="D554" s="202"/>
      <c r="E554" s="198"/>
      <c r="F554" s="199"/>
      <c r="G554" s="203"/>
      <c r="H554" s="203"/>
    </row>
    <row r="555" spans="1:8" x14ac:dyDescent="0.2">
      <c r="A555" s="209"/>
      <c r="B555" s="195"/>
      <c r="C555" s="200"/>
      <c r="D555" s="202"/>
      <c r="E555" s="198"/>
      <c r="F555" s="199"/>
      <c r="G555" s="203"/>
      <c r="H555" s="203"/>
    </row>
    <row r="556" spans="1:8" x14ac:dyDescent="0.2">
      <c r="A556" s="209"/>
      <c r="B556" s="195"/>
      <c r="C556" s="200"/>
      <c r="D556" s="202"/>
      <c r="E556" s="198"/>
      <c r="F556" s="199"/>
      <c r="G556" s="203"/>
      <c r="H556" s="203"/>
    </row>
    <row r="557" spans="1:8" x14ac:dyDescent="0.2">
      <c r="A557" s="209"/>
      <c r="B557" s="195"/>
      <c r="C557" s="200"/>
      <c r="D557" s="202"/>
      <c r="E557" s="198"/>
      <c r="F557" s="199"/>
      <c r="G557" s="203"/>
      <c r="H557" s="203"/>
    </row>
    <row r="558" spans="1:8" x14ac:dyDescent="0.2">
      <c r="A558" s="209"/>
      <c r="B558" s="195"/>
      <c r="C558" s="200"/>
      <c r="D558" s="202"/>
      <c r="E558" s="198"/>
      <c r="F558" s="199"/>
      <c r="G558" s="203"/>
      <c r="H558" s="203"/>
    </row>
    <row r="559" spans="1:8" x14ac:dyDescent="0.2">
      <c r="A559" s="209"/>
      <c r="B559" s="195"/>
      <c r="C559" s="200"/>
      <c r="D559" s="202"/>
      <c r="E559" s="198"/>
      <c r="F559" s="199"/>
      <c r="G559" s="203"/>
      <c r="H559" s="203"/>
    </row>
    <row r="560" spans="1:8" x14ac:dyDescent="0.2">
      <c r="A560" s="209"/>
      <c r="B560" s="195"/>
      <c r="C560" s="200"/>
      <c r="D560" s="202"/>
      <c r="E560" s="198"/>
      <c r="F560" s="199"/>
      <c r="G560" s="203"/>
      <c r="H560" s="203"/>
    </row>
    <row r="561" spans="1:8" x14ac:dyDescent="0.2">
      <c r="A561" s="209"/>
      <c r="B561" s="195"/>
      <c r="C561" s="200"/>
      <c r="D561" s="202"/>
      <c r="E561" s="198"/>
      <c r="F561" s="199"/>
      <c r="G561" s="203"/>
      <c r="H561" s="203"/>
    </row>
    <row r="562" spans="1:8" x14ac:dyDescent="0.2">
      <c r="A562" s="209"/>
      <c r="B562" s="195"/>
      <c r="C562" s="200"/>
      <c r="D562" s="202"/>
      <c r="E562" s="198"/>
      <c r="F562" s="199"/>
      <c r="G562" s="203"/>
      <c r="H562" s="203"/>
    </row>
    <row r="563" spans="1:8" x14ac:dyDescent="0.2">
      <c r="A563" s="209"/>
      <c r="B563" s="195"/>
      <c r="C563" s="200"/>
      <c r="D563" s="202"/>
      <c r="E563" s="198"/>
      <c r="F563" s="199"/>
      <c r="G563" s="203"/>
      <c r="H563" s="203"/>
    </row>
    <row r="564" spans="1:8" x14ac:dyDescent="0.2">
      <c r="A564" s="209"/>
      <c r="B564" s="195"/>
      <c r="C564" s="200"/>
      <c r="D564" s="202"/>
      <c r="E564" s="198"/>
      <c r="F564" s="199"/>
      <c r="G564" s="203"/>
      <c r="H564" s="203"/>
    </row>
    <row r="565" spans="1:8" x14ac:dyDescent="0.2">
      <c r="A565" s="209"/>
      <c r="B565" s="195"/>
      <c r="C565" s="200"/>
      <c r="D565" s="202"/>
      <c r="E565" s="198"/>
      <c r="F565" s="199"/>
      <c r="G565" s="203"/>
      <c r="H565" s="203"/>
    </row>
    <row r="566" spans="1:8" x14ac:dyDescent="0.2">
      <c r="A566" s="209"/>
      <c r="B566" s="195"/>
      <c r="C566" s="200"/>
      <c r="D566" s="202"/>
      <c r="E566" s="198"/>
      <c r="F566" s="199"/>
      <c r="G566" s="203"/>
      <c r="H566" s="203"/>
    </row>
    <row r="567" spans="1:8" x14ac:dyDescent="0.2">
      <c r="A567" s="209"/>
      <c r="B567" s="195"/>
      <c r="C567" s="200"/>
      <c r="D567" s="202"/>
      <c r="E567" s="198"/>
      <c r="F567" s="199"/>
      <c r="G567" s="203"/>
      <c r="H567" s="203"/>
    </row>
    <row r="568" spans="1:8" x14ac:dyDescent="0.2">
      <c r="A568" s="209"/>
      <c r="B568" s="195"/>
      <c r="C568" s="200"/>
      <c r="D568" s="202"/>
      <c r="E568" s="198"/>
      <c r="F568" s="199"/>
      <c r="G568" s="203"/>
      <c r="H568" s="203"/>
    </row>
    <row r="569" spans="1:8" x14ac:dyDescent="0.2">
      <c r="A569" s="209"/>
      <c r="B569" s="195"/>
      <c r="C569" s="200"/>
      <c r="D569" s="202"/>
      <c r="E569" s="198"/>
      <c r="F569" s="199"/>
      <c r="G569" s="203"/>
      <c r="H569" s="203"/>
    </row>
    <row r="570" spans="1:8" x14ac:dyDescent="0.2">
      <c r="A570" s="209"/>
      <c r="B570" s="195"/>
      <c r="C570" s="200"/>
      <c r="D570" s="202"/>
      <c r="E570" s="198"/>
      <c r="F570" s="199"/>
      <c r="G570" s="203"/>
      <c r="H570" s="203"/>
    </row>
    <row r="571" spans="1:8" x14ac:dyDescent="0.2">
      <c r="A571" s="209"/>
      <c r="B571" s="195"/>
      <c r="C571" s="200"/>
      <c r="D571" s="202"/>
      <c r="E571" s="198"/>
      <c r="F571" s="199"/>
      <c r="G571" s="203"/>
      <c r="H571" s="203"/>
    </row>
    <row r="572" spans="1:8" x14ac:dyDescent="0.2">
      <c r="A572" s="209"/>
      <c r="B572" s="195"/>
      <c r="C572" s="200"/>
      <c r="D572" s="202"/>
      <c r="E572" s="198"/>
      <c r="F572" s="199"/>
      <c r="G572" s="203"/>
      <c r="H572" s="203"/>
    </row>
    <row r="573" spans="1:8" x14ac:dyDescent="0.2">
      <c r="A573" s="209"/>
      <c r="B573" s="195"/>
      <c r="C573" s="200"/>
      <c r="D573" s="202"/>
      <c r="E573" s="198"/>
      <c r="F573" s="199"/>
      <c r="G573" s="203"/>
      <c r="H573" s="203"/>
    </row>
    <row r="574" spans="1:8" x14ac:dyDescent="0.2">
      <c r="A574" s="209"/>
      <c r="B574" s="195"/>
      <c r="C574" s="200"/>
      <c r="D574" s="202"/>
      <c r="E574" s="198"/>
      <c r="F574" s="199"/>
      <c r="G574" s="203"/>
      <c r="H574" s="203"/>
    </row>
    <row r="575" spans="1:8" x14ac:dyDescent="0.2">
      <c r="A575" s="209"/>
      <c r="B575" s="195"/>
      <c r="C575" s="200"/>
      <c r="D575" s="202"/>
      <c r="E575" s="198"/>
      <c r="F575" s="199"/>
      <c r="G575" s="203"/>
      <c r="H575" s="203"/>
    </row>
    <row r="576" spans="1:8" x14ac:dyDescent="0.2">
      <c r="A576" s="209"/>
      <c r="B576" s="195"/>
      <c r="C576" s="200"/>
      <c r="D576" s="202"/>
      <c r="E576" s="198"/>
      <c r="F576" s="199"/>
      <c r="G576" s="203"/>
      <c r="H576" s="203"/>
    </row>
    <row r="577" spans="1:8" x14ac:dyDescent="0.2">
      <c r="A577" s="209"/>
      <c r="B577" s="195"/>
      <c r="C577" s="200"/>
      <c r="D577" s="202"/>
      <c r="E577" s="198"/>
      <c r="F577" s="199"/>
      <c r="G577" s="203"/>
      <c r="H577" s="203"/>
    </row>
    <row r="578" spans="1:8" x14ac:dyDescent="0.2">
      <c r="A578" s="209"/>
      <c r="B578" s="195"/>
      <c r="C578" s="200"/>
      <c r="D578" s="202"/>
      <c r="E578" s="198"/>
      <c r="F578" s="199"/>
      <c r="G578" s="203"/>
      <c r="H578" s="203"/>
    </row>
    <row r="579" spans="1:8" x14ac:dyDescent="0.2">
      <c r="A579" s="209"/>
      <c r="B579" s="195"/>
      <c r="C579" s="200"/>
      <c r="D579" s="202"/>
      <c r="E579" s="198"/>
      <c r="F579" s="199"/>
      <c r="G579" s="203"/>
      <c r="H579" s="203"/>
    </row>
    <row r="580" spans="1:8" x14ac:dyDescent="0.2">
      <c r="A580" s="209"/>
      <c r="B580" s="195"/>
      <c r="C580" s="200"/>
      <c r="D580" s="202"/>
      <c r="E580" s="198"/>
      <c r="F580" s="199"/>
      <c r="G580" s="203"/>
      <c r="H580" s="203"/>
    </row>
    <row r="581" spans="1:8" x14ac:dyDescent="0.2">
      <c r="A581" s="209"/>
      <c r="B581" s="195"/>
      <c r="C581" s="200"/>
      <c r="D581" s="202"/>
      <c r="E581" s="198"/>
      <c r="F581" s="199"/>
      <c r="G581" s="203"/>
      <c r="H581" s="203"/>
    </row>
    <row r="582" spans="1:8" x14ac:dyDescent="0.2">
      <c r="A582" s="209"/>
      <c r="B582" s="195"/>
      <c r="C582" s="200"/>
      <c r="D582" s="202"/>
      <c r="E582" s="198"/>
      <c r="F582" s="199"/>
      <c r="G582" s="203"/>
      <c r="H582" s="203"/>
    </row>
    <row r="583" spans="1:8" x14ac:dyDescent="0.2">
      <c r="A583" s="209"/>
      <c r="B583" s="195"/>
      <c r="C583" s="200"/>
      <c r="D583" s="202"/>
      <c r="E583" s="198"/>
      <c r="F583" s="199"/>
      <c r="G583" s="203"/>
      <c r="H583" s="203"/>
    </row>
    <row r="584" spans="1:8" x14ac:dyDescent="0.2">
      <c r="A584" s="209"/>
      <c r="B584" s="195"/>
      <c r="C584" s="200"/>
      <c r="D584" s="202"/>
      <c r="E584" s="198"/>
      <c r="F584" s="199"/>
      <c r="G584" s="203"/>
      <c r="H584" s="203"/>
    </row>
    <row r="585" spans="1:8" x14ac:dyDescent="0.2">
      <c r="A585" s="209"/>
      <c r="B585" s="195"/>
      <c r="C585" s="200"/>
      <c r="D585" s="202"/>
      <c r="E585" s="198"/>
      <c r="F585" s="199"/>
      <c r="G585" s="203"/>
      <c r="H585" s="203"/>
    </row>
    <row r="586" spans="1:8" x14ac:dyDescent="0.2">
      <c r="A586" s="209"/>
      <c r="B586" s="195"/>
      <c r="C586" s="200"/>
      <c r="D586" s="202"/>
      <c r="E586" s="198"/>
      <c r="F586" s="199"/>
      <c r="G586" s="203"/>
      <c r="H586" s="203"/>
    </row>
    <row r="587" spans="1:8" x14ac:dyDescent="0.2">
      <c r="A587" s="209"/>
      <c r="B587" s="195"/>
      <c r="C587" s="200"/>
      <c r="D587" s="202"/>
      <c r="E587" s="198"/>
      <c r="F587" s="199"/>
      <c r="G587" s="203"/>
      <c r="H587" s="203"/>
    </row>
    <row r="588" spans="1:8" x14ac:dyDescent="0.2">
      <c r="A588" s="209"/>
      <c r="B588" s="195"/>
      <c r="C588" s="200"/>
      <c r="D588" s="202"/>
      <c r="E588" s="198"/>
      <c r="F588" s="199"/>
      <c r="G588" s="203"/>
      <c r="H588" s="203"/>
    </row>
    <row r="589" spans="1:8" x14ac:dyDescent="0.2">
      <c r="A589" s="209"/>
      <c r="B589" s="195"/>
      <c r="C589" s="200"/>
      <c r="D589" s="202"/>
      <c r="E589" s="198"/>
      <c r="F589" s="199"/>
      <c r="G589" s="203"/>
      <c r="H589" s="203"/>
    </row>
    <row r="590" spans="1:8" x14ac:dyDescent="0.2">
      <c r="A590" s="209"/>
      <c r="B590" s="195"/>
      <c r="C590" s="200"/>
      <c r="D590" s="202"/>
      <c r="E590" s="198"/>
      <c r="F590" s="199"/>
      <c r="G590" s="203"/>
      <c r="H590" s="203"/>
    </row>
    <row r="591" spans="1:8" x14ac:dyDescent="0.2">
      <c r="A591" s="209"/>
      <c r="B591" s="195"/>
      <c r="C591" s="200"/>
      <c r="D591" s="202"/>
      <c r="E591" s="198"/>
      <c r="F591" s="199"/>
      <c r="G591" s="203"/>
      <c r="H591" s="203"/>
    </row>
    <row r="592" spans="1:8" x14ac:dyDescent="0.2">
      <c r="A592" s="209"/>
      <c r="B592" s="195"/>
      <c r="C592" s="200"/>
      <c r="D592" s="202"/>
      <c r="E592" s="198"/>
      <c r="F592" s="199"/>
      <c r="G592" s="203"/>
      <c r="H592" s="203"/>
    </row>
    <row r="593" spans="1:8" x14ac:dyDescent="0.2">
      <c r="A593" s="209"/>
      <c r="B593" s="195"/>
      <c r="C593" s="200"/>
      <c r="D593" s="202"/>
      <c r="E593" s="198"/>
      <c r="F593" s="199"/>
      <c r="G593" s="203"/>
      <c r="H593" s="203"/>
    </row>
    <row r="594" spans="1:8" x14ac:dyDescent="0.2">
      <c r="A594" s="209"/>
      <c r="B594" s="195"/>
      <c r="C594" s="200"/>
      <c r="D594" s="202"/>
      <c r="E594" s="198"/>
      <c r="F594" s="199"/>
      <c r="G594" s="203"/>
      <c r="H594" s="203"/>
    </row>
    <row r="595" spans="1:8" x14ac:dyDescent="0.2">
      <c r="A595" s="209"/>
      <c r="B595" s="195"/>
      <c r="C595" s="200"/>
      <c r="D595" s="202"/>
      <c r="E595" s="198"/>
      <c r="F595" s="199"/>
      <c r="G595" s="203"/>
      <c r="H595" s="203"/>
    </row>
    <row r="596" spans="1:8" x14ac:dyDescent="0.2">
      <c r="A596" s="209"/>
      <c r="B596" s="195"/>
      <c r="C596" s="200"/>
      <c r="D596" s="202"/>
      <c r="E596" s="198"/>
      <c r="F596" s="199"/>
      <c r="G596" s="203"/>
      <c r="H596" s="203"/>
    </row>
    <row r="597" spans="1:8" x14ac:dyDescent="0.2">
      <c r="A597" s="209"/>
      <c r="B597" s="195"/>
      <c r="C597" s="200"/>
      <c r="D597" s="202"/>
      <c r="E597" s="198"/>
      <c r="F597" s="199"/>
      <c r="G597" s="203"/>
      <c r="H597" s="203"/>
    </row>
    <row r="598" spans="1:8" x14ac:dyDescent="0.2">
      <c r="A598" s="209"/>
      <c r="B598" s="195"/>
      <c r="C598" s="200"/>
      <c r="D598" s="202"/>
      <c r="E598" s="198"/>
      <c r="F598" s="199"/>
      <c r="G598" s="203"/>
      <c r="H598" s="203"/>
    </row>
    <row r="599" spans="1:8" x14ac:dyDescent="0.2">
      <c r="A599" s="209"/>
      <c r="B599" s="195"/>
      <c r="C599" s="200"/>
      <c r="D599" s="202"/>
      <c r="E599" s="198"/>
      <c r="F599" s="199"/>
      <c r="G599" s="203"/>
      <c r="H599" s="203"/>
    </row>
    <row r="600" spans="1:8" x14ac:dyDescent="0.2">
      <c r="A600" s="209"/>
      <c r="B600" s="195"/>
      <c r="C600" s="200"/>
      <c r="D600" s="202"/>
      <c r="E600" s="198"/>
      <c r="F600" s="199"/>
      <c r="G600" s="203"/>
      <c r="H600" s="203"/>
    </row>
    <row r="601" spans="1:8" x14ac:dyDescent="0.2">
      <c r="A601" s="209"/>
      <c r="B601" s="195"/>
      <c r="C601" s="200"/>
      <c r="D601" s="202"/>
      <c r="E601" s="198"/>
      <c r="F601" s="199"/>
      <c r="G601" s="203"/>
      <c r="H601" s="203"/>
    </row>
    <row r="602" spans="1:8" x14ac:dyDescent="0.2">
      <c r="A602" s="209"/>
      <c r="B602" s="195"/>
      <c r="C602" s="200"/>
      <c r="D602" s="202"/>
      <c r="E602" s="198"/>
      <c r="F602" s="199"/>
      <c r="G602" s="203"/>
      <c r="H602" s="203"/>
    </row>
    <row r="603" spans="1:8" x14ac:dyDescent="0.2">
      <c r="A603" s="209"/>
      <c r="B603" s="195"/>
      <c r="C603" s="200"/>
      <c r="D603" s="202"/>
      <c r="E603" s="198"/>
      <c r="F603" s="199"/>
      <c r="G603" s="203"/>
      <c r="H603" s="203"/>
    </row>
    <row r="604" spans="1:8" x14ac:dyDescent="0.2">
      <c r="A604" s="209"/>
      <c r="B604" s="195"/>
      <c r="C604" s="200"/>
      <c r="D604" s="202"/>
      <c r="E604" s="198"/>
      <c r="F604" s="199"/>
      <c r="G604" s="203"/>
      <c r="H604" s="203"/>
    </row>
    <row r="605" spans="1:8" x14ac:dyDescent="0.2">
      <c r="A605" s="209"/>
      <c r="B605" s="195"/>
      <c r="C605" s="200"/>
      <c r="D605" s="202"/>
      <c r="E605" s="198"/>
      <c r="F605" s="199"/>
      <c r="G605" s="203"/>
      <c r="H605" s="203"/>
    </row>
    <row r="606" spans="1:8" x14ac:dyDescent="0.2">
      <c r="A606" s="209"/>
      <c r="B606" s="195"/>
      <c r="C606" s="200"/>
      <c r="D606" s="202"/>
      <c r="E606" s="198"/>
      <c r="F606" s="199"/>
      <c r="G606" s="203"/>
      <c r="H606" s="203"/>
    </row>
    <row r="607" spans="1:8" x14ac:dyDescent="0.2">
      <c r="A607" s="209"/>
      <c r="B607" s="195"/>
      <c r="C607" s="200"/>
      <c r="D607" s="202"/>
      <c r="E607" s="198"/>
      <c r="F607" s="199"/>
      <c r="G607" s="203"/>
      <c r="H607" s="203"/>
    </row>
    <row r="608" spans="1:8" x14ac:dyDescent="0.2">
      <c r="A608" s="209"/>
      <c r="B608" s="195"/>
      <c r="C608" s="200"/>
      <c r="D608" s="202"/>
      <c r="E608" s="198"/>
      <c r="F608" s="199"/>
      <c r="G608" s="203"/>
      <c r="H608" s="203"/>
    </row>
    <row r="609" spans="1:8" x14ac:dyDescent="0.2">
      <c r="A609" s="209"/>
      <c r="B609" s="195"/>
      <c r="C609" s="200"/>
      <c r="D609" s="202"/>
      <c r="E609" s="198"/>
      <c r="F609" s="199"/>
      <c r="G609" s="203"/>
      <c r="H609" s="203"/>
    </row>
    <row r="610" spans="1:8" x14ac:dyDescent="0.2">
      <c r="A610" s="209"/>
      <c r="B610" s="195"/>
      <c r="C610" s="200"/>
      <c r="D610" s="202"/>
      <c r="E610" s="198"/>
      <c r="F610" s="199"/>
      <c r="G610" s="203"/>
      <c r="H610" s="203"/>
    </row>
    <row r="611" spans="1:8" x14ac:dyDescent="0.2">
      <c r="A611" s="209"/>
      <c r="B611" s="195"/>
      <c r="C611" s="200"/>
      <c r="D611" s="202"/>
      <c r="E611" s="198"/>
      <c r="F611" s="199"/>
      <c r="G611" s="203"/>
      <c r="H611" s="203"/>
    </row>
    <row r="612" spans="1:8" x14ac:dyDescent="0.2">
      <c r="A612" s="209"/>
      <c r="B612" s="195"/>
      <c r="C612" s="200"/>
      <c r="D612" s="202"/>
      <c r="E612" s="198"/>
      <c r="F612" s="199"/>
      <c r="G612" s="203"/>
      <c r="H612" s="203"/>
    </row>
    <row r="613" spans="1:8" x14ac:dyDescent="0.2">
      <c r="A613" s="209"/>
      <c r="B613" s="195"/>
      <c r="C613" s="200"/>
      <c r="D613" s="202"/>
      <c r="E613" s="198"/>
      <c r="F613" s="199"/>
      <c r="G613" s="203"/>
      <c r="H613" s="203"/>
    </row>
    <row r="614" spans="1:8" x14ac:dyDescent="0.2">
      <c r="A614" s="209"/>
      <c r="B614" s="195"/>
      <c r="C614" s="200"/>
      <c r="D614" s="202"/>
      <c r="E614" s="198"/>
      <c r="F614" s="199"/>
      <c r="G614" s="203"/>
      <c r="H614" s="203"/>
    </row>
    <row r="615" spans="1:8" x14ac:dyDescent="0.2">
      <c r="A615" s="209"/>
      <c r="B615" s="195"/>
      <c r="C615" s="200"/>
      <c r="D615" s="202"/>
      <c r="E615" s="198"/>
      <c r="F615" s="199"/>
      <c r="G615" s="203"/>
      <c r="H615" s="203"/>
    </row>
    <row r="616" spans="1:8" x14ac:dyDescent="0.2">
      <c r="A616" s="209"/>
      <c r="B616" s="195"/>
      <c r="C616" s="200"/>
      <c r="D616" s="202"/>
      <c r="E616" s="198"/>
      <c r="F616" s="199"/>
      <c r="G616" s="203"/>
      <c r="H616" s="203"/>
    </row>
    <row r="617" spans="1:8" x14ac:dyDescent="0.2">
      <c r="A617" s="209"/>
      <c r="B617" s="195"/>
      <c r="C617" s="200"/>
      <c r="D617" s="202"/>
      <c r="E617" s="198"/>
      <c r="F617" s="199"/>
      <c r="G617" s="203"/>
      <c r="H617" s="203"/>
    </row>
    <row r="618" spans="1:8" x14ac:dyDescent="0.2">
      <c r="A618" s="209"/>
      <c r="B618" s="195"/>
      <c r="C618" s="200"/>
      <c r="D618" s="202"/>
      <c r="E618" s="198"/>
      <c r="F618" s="199"/>
      <c r="G618" s="203"/>
      <c r="H618" s="203"/>
    </row>
    <row r="619" spans="1:8" x14ac:dyDescent="0.2">
      <c r="A619" s="209"/>
      <c r="B619" s="195"/>
      <c r="C619" s="200"/>
      <c r="D619" s="202"/>
      <c r="E619" s="198"/>
      <c r="F619" s="199"/>
      <c r="G619" s="203"/>
      <c r="H619" s="203"/>
    </row>
    <row r="620" spans="1:8" x14ac:dyDescent="0.2">
      <c r="A620" s="209"/>
      <c r="B620" s="195"/>
      <c r="C620" s="200"/>
      <c r="D620" s="202"/>
      <c r="E620" s="198"/>
      <c r="F620" s="199"/>
      <c r="G620" s="203"/>
      <c r="H620" s="203"/>
    </row>
    <row r="621" spans="1:8" x14ac:dyDescent="0.2">
      <c r="A621" s="209"/>
      <c r="B621" s="195"/>
      <c r="C621" s="200"/>
      <c r="D621" s="202"/>
      <c r="E621" s="198"/>
      <c r="F621" s="199"/>
      <c r="G621" s="203"/>
      <c r="H621" s="203"/>
    </row>
    <row r="622" spans="1:8" x14ac:dyDescent="0.2">
      <c r="A622" s="209"/>
      <c r="B622" s="195"/>
      <c r="C622" s="200"/>
      <c r="D622" s="202"/>
      <c r="E622" s="198"/>
      <c r="F622" s="199"/>
      <c r="G622" s="203"/>
      <c r="H622" s="203"/>
    </row>
    <row r="623" spans="1:8" x14ac:dyDescent="0.2">
      <c r="A623" s="209"/>
      <c r="B623" s="195"/>
      <c r="C623" s="200"/>
      <c r="D623" s="202"/>
      <c r="E623" s="198"/>
      <c r="F623" s="199"/>
      <c r="G623" s="203"/>
      <c r="H623" s="203"/>
    </row>
    <row r="624" spans="1:8" x14ac:dyDescent="0.2">
      <c r="A624" s="209"/>
      <c r="B624" s="195"/>
      <c r="C624" s="200"/>
      <c r="D624" s="202"/>
      <c r="E624" s="198"/>
      <c r="F624" s="199"/>
      <c r="G624" s="203"/>
      <c r="H624" s="203"/>
    </row>
    <row r="625" spans="1:8" x14ac:dyDescent="0.2">
      <c r="A625" s="209"/>
      <c r="B625" s="195"/>
      <c r="C625" s="200"/>
      <c r="D625" s="202"/>
      <c r="E625" s="198"/>
      <c r="F625" s="199"/>
      <c r="G625" s="203"/>
      <c r="H625" s="203"/>
    </row>
    <row r="626" spans="1:8" x14ac:dyDescent="0.2">
      <c r="A626" s="209"/>
      <c r="B626" s="195"/>
      <c r="C626" s="200"/>
      <c r="D626" s="202"/>
      <c r="E626" s="198"/>
      <c r="F626" s="199"/>
      <c r="G626" s="203"/>
      <c r="H626" s="203"/>
    </row>
    <row r="627" spans="1:8" x14ac:dyDescent="0.2">
      <c r="A627" s="209"/>
      <c r="B627" s="195"/>
      <c r="C627" s="200"/>
      <c r="D627" s="202"/>
      <c r="E627" s="198"/>
      <c r="F627" s="199"/>
      <c r="G627" s="203"/>
      <c r="H627" s="203"/>
    </row>
    <row r="628" spans="1:8" x14ac:dyDescent="0.2">
      <c r="A628" s="209"/>
      <c r="B628" s="195"/>
      <c r="C628" s="200"/>
      <c r="D628" s="202"/>
      <c r="E628" s="198"/>
      <c r="F628" s="199"/>
      <c r="G628" s="203"/>
      <c r="H628" s="203"/>
    </row>
    <row r="629" spans="1:8" x14ac:dyDescent="0.2">
      <c r="A629" s="209"/>
      <c r="B629" s="195"/>
      <c r="C629" s="200"/>
      <c r="D629" s="202"/>
      <c r="E629" s="198"/>
      <c r="F629" s="199"/>
      <c r="G629" s="203"/>
      <c r="H629" s="203"/>
    </row>
    <row r="630" spans="1:8" x14ac:dyDescent="0.2">
      <c r="A630" s="209"/>
      <c r="B630" s="195"/>
      <c r="C630" s="200"/>
      <c r="D630" s="202"/>
      <c r="E630" s="198"/>
      <c r="F630" s="199"/>
      <c r="G630" s="203"/>
      <c r="H630" s="203"/>
    </row>
    <row r="631" spans="1:8" x14ac:dyDescent="0.2">
      <c r="A631" s="209"/>
      <c r="B631" s="195"/>
      <c r="C631" s="200"/>
      <c r="D631" s="202"/>
      <c r="E631" s="198"/>
      <c r="F631" s="199"/>
      <c r="G631" s="203"/>
      <c r="H631" s="203"/>
    </row>
    <row r="632" spans="1:8" x14ac:dyDescent="0.2">
      <c r="A632" s="209"/>
      <c r="B632" s="195"/>
      <c r="C632" s="200"/>
      <c r="D632" s="202"/>
      <c r="E632" s="198"/>
      <c r="F632" s="199"/>
      <c r="G632" s="203"/>
      <c r="H632" s="203"/>
    </row>
    <row r="633" spans="1:8" x14ac:dyDescent="0.2">
      <c r="A633" s="209"/>
      <c r="B633" s="195"/>
      <c r="C633" s="200"/>
      <c r="D633" s="202"/>
      <c r="E633" s="198"/>
      <c r="F633" s="199"/>
      <c r="G633" s="203"/>
      <c r="H633" s="203"/>
    </row>
    <row r="634" spans="1:8" x14ac:dyDescent="0.2">
      <c r="A634" s="209"/>
      <c r="B634" s="195"/>
      <c r="C634" s="200"/>
      <c r="D634" s="202"/>
      <c r="E634" s="198"/>
      <c r="F634" s="199"/>
      <c r="G634" s="203"/>
      <c r="H634" s="203"/>
    </row>
    <row r="635" spans="1:8" x14ac:dyDescent="0.2">
      <c r="A635" s="209"/>
      <c r="B635" s="195"/>
      <c r="C635" s="200"/>
      <c r="D635" s="202"/>
      <c r="E635" s="198"/>
      <c r="F635" s="199"/>
      <c r="G635" s="203"/>
      <c r="H635" s="203"/>
    </row>
    <row r="636" spans="1:8" x14ac:dyDescent="0.2">
      <c r="A636" s="209"/>
      <c r="B636" s="195"/>
      <c r="C636" s="200"/>
      <c r="D636" s="202"/>
      <c r="E636" s="198"/>
      <c r="F636" s="199"/>
      <c r="G636" s="203"/>
      <c r="H636" s="203"/>
    </row>
    <row r="637" spans="1:8" x14ac:dyDescent="0.2">
      <c r="A637" s="209"/>
      <c r="B637" s="195"/>
      <c r="C637" s="200"/>
      <c r="D637" s="202"/>
      <c r="E637" s="198"/>
      <c r="F637" s="199"/>
      <c r="G637" s="203"/>
      <c r="H637" s="203"/>
    </row>
    <row r="638" spans="1:8" x14ac:dyDescent="0.2">
      <c r="A638" s="209"/>
      <c r="B638" s="195"/>
      <c r="C638" s="200"/>
      <c r="D638" s="202"/>
      <c r="E638" s="198"/>
      <c r="F638" s="199"/>
      <c r="G638" s="203"/>
      <c r="H638" s="203"/>
    </row>
    <row r="639" spans="1:8" x14ac:dyDescent="0.2">
      <c r="A639" s="209"/>
      <c r="B639" s="195"/>
      <c r="C639" s="200"/>
      <c r="D639" s="202"/>
      <c r="E639" s="198"/>
      <c r="F639" s="199"/>
      <c r="G639" s="203"/>
      <c r="H639" s="203"/>
    </row>
    <row r="640" spans="1:8" x14ac:dyDescent="0.2">
      <c r="A640" s="209"/>
      <c r="B640" s="195"/>
      <c r="C640" s="200"/>
      <c r="D640" s="202"/>
      <c r="E640" s="198"/>
      <c r="F640" s="199"/>
      <c r="G640" s="203"/>
      <c r="H640" s="203"/>
    </row>
    <row r="641" spans="1:8" x14ac:dyDescent="0.2">
      <c r="A641" s="209"/>
      <c r="B641" s="195"/>
      <c r="C641" s="200"/>
      <c r="D641" s="202"/>
      <c r="E641" s="198"/>
      <c r="F641" s="199"/>
      <c r="G641" s="203"/>
      <c r="H641" s="203"/>
    </row>
    <row r="642" spans="1:8" x14ac:dyDescent="0.2">
      <c r="A642" s="209"/>
      <c r="B642" s="195"/>
      <c r="C642" s="200"/>
      <c r="D642" s="202"/>
      <c r="E642" s="198"/>
      <c r="F642" s="199"/>
      <c r="G642" s="203"/>
      <c r="H642" s="203"/>
    </row>
    <row r="643" spans="1:8" x14ac:dyDescent="0.2">
      <c r="A643" s="209"/>
      <c r="B643" s="195"/>
      <c r="C643" s="200"/>
      <c r="D643" s="202"/>
      <c r="E643" s="198"/>
      <c r="F643" s="199"/>
      <c r="G643" s="203"/>
      <c r="H643" s="203"/>
    </row>
    <row r="644" spans="1:8" x14ac:dyDescent="0.2">
      <c r="A644" s="209"/>
      <c r="B644" s="195"/>
      <c r="C644" s="200"/>
      <c r="D644" s="202"/>
      <c r="E644" s="198"/>
      <c r="F644" s="199"/>
      <c r="G644" s="203"/>
      <c r="H644" s="203"/>
    </row>
    <row r="645" spans="1:8" x14ac:dyDescent="0.2">
      <c r="A645" s="209"/>
      <c r="B645" s="195"/>
      <c r="C645" s="200"/>
      <c r="D645" s="202"/>
      <c r="E645" s="198"/>
      <c r="F645" s="199"/>
      <c r="G645" s="203"/>
      <c r="H645" s="203"/>
    </row>
    <row r="646" spans="1:8" x14ac:dyDescent="0.2">
      <c r="A646" s="209"/>
      <c r="B646" s="195"/>
      <c r="C646" s="200"/>
      <c r="D646" s="202"/>
      <c r="E646" s="198"/>
      <c r="F646" s="199"/>
      <c r="G646" s="203"/>
      <c r="H646" s="203"/>
    </row>
    <row r="647" spans="1:8" x14ac:dyDescent="0.2">
      <c r="A647" s="209"/>
      <c r="B647" s="195"/>
      <c r="C647" s="200"/>
      <c r="D647" s="202"/>
      <c r="E647" s="198"/>
      <c r="F647" s="199"/>
      <c r="G647" s="203"/>
      <c r="H647" s="203"/>
    </row>
    <row r="648" spans="1:8" x14ac:dyDescent="0.2">
      <c r="A648" s="209"/>
      <c r="B648" s="195"/>
      <c r="C648" s="200"/>
      <c r="D648" s="202"/>
      <c r="E648" s="198"/>
      <c r="F648" s="199"/>
      <c r="G648" s="203"/>
      <c r="H648" s="203"/>
    </row>
    <row r="649" spans="1:8" x14ac:dyDescent="0.2">
      <c r="A649" s="209"/>
      <c r="B649" s="195"/>
      <c r="C649" s="200"/>
      <c r="D649" s="202"/>
      <c r="E649" s="198"/>
      <c r="F649" s="199"/>
      <c r="G649" s="203"/>
      <c r="H649" s="203"/>
    </row>
    <row r="650" spans="1:8" x14ac:dyDescent="0.2">
      <c r="A650" s="209"/>
      <c r="B650" s="195"/>
      <c r="C650" s="200"/>
      <c r="D650" s="202"/>
      <c r="E650" s="198"/>
      <c r="F650" s="199"/>
      <c r="G650" s="203"/>
      <c r="H650" s="203"/>
    </row>
    <row r="651" spans="1:8" x14ac:dyDescent="0.2">
      <c r="A651" s="209"/>
      <c r="B651" s="195"/>
      <c r="C651" s="200"/>
      <c r="D651" s="202"/>
      <c r="E651" s="198"/>
      <c r="F651" s="199"/>
      <c r="G651" s="203"/>
      <c r="H651" s="203"/>
    </row>
    <row r="652" spans="1:8" x14ac:dyDescent="0.2">
      <c r="A652" s="209"/>
      <c r="B652" s="195"/>
      <c r="C652" s="200"/>
      <c r="D652" s="202"/>
      <c r="E652" s="198"/>
      <c r="F652" s="199"/>
      <c r="G652" s="203"/>
      <c r="H652" s="203"/>
    </row>
    <row r="653" spans="1:8" x14ac:dyDescent="0.2">
      <c r="A653" s="209"/>
      <c r="B653" s="195"/>
      <c r="C653" s="200"/>
      <c r="D653" s="202"/>
      <c r="E653" s="198"/>
      <c r="F653" s="199"/>
      <c r="G653" s="203"/>
      <c r="H653" s="203"/>
    </row>
    <row r="654" spans="1:8" x14ac:dyDescent="0.2">
      <c r="A654" s="209"/>
      <c r="B654" s="195"/>
      <c r="C654" s="200"/>
      <c r="D654" s="202"/>
      <c r="E654" s="198"/>
      <c r="F654" s="199"/>
      <c r="G654" s="203"/>
      <c r="H654" s="203"/>
    </row>
    <row r="655" spans="1:8" x14ac:dyDescent="0.2">
      <c r="A655" s="209"/>
      <c r="B655" s="195"/>
      <c r="C655" s="200"/>
      <c r="D655" s="202"/>
      <c r="E655" s="198"/>
      <c r="F655" s="199"/>
      <c r="G655" s="203"/>
      <c r="H655" s="203"/>
    </row>
    <row r="656" spans="1:8" x14ac:dyDescent="0.2">
      <c r="A656" s="209"/>
      <c r="B656" s="195"/>
      <c r="C656" s="200"/>
      <c r="D656" s="202"/>
      <c r="E656" s="198"/>
      <c r="F656" s="199"/>
      <c r="G656" s="203"/>
      <c r="H656" s="203"/>
    </row>
    <row r="657" spans="1:8" x14ac:dyDescent="0.2">
      <c r="A657" s="209"/>
      <c r="B657" s="195"/>
      <c r="C657" s="200"/>
      <c r="D657" s="202"/>
      <c r="E657" s="198"/>
      <c r="F657" s="199"/>
      <c r="G657" s="203"/>
      <c r="H657" s="203"/>
    </row>
    <row r="658" spans="1:8" x14ac:dyDescent="0.2">
      <c r="A658" s="209"/>
      <c r="B658" s="195"/>
      <c r="C658" s="200"/>
      <c r="D658" s="202"/>
      <c r="E658" s="198"/>
      <c r="F658" s="199"/>
      <c r="G658" s="203"/>
      <c r="H658" s="203"/>
    </row>
    <row r="659" spans="1:8" x14ac:dyDescent="0.2">
      <c r="A659" s="209"/>
      <c r="B659" s="195"/>
      <c r="C659" s="200"/>
      <c r="D659" s="202"/>
      <c r="E659" s="198"/>
      <c r="F659" s="199"/>
      <c r="G659" s="203"/>
      <c r="H659" s="203"/>
    </row>
    <row r="660" spans="1:8" x14ac:dyDescent="0.2">
      <c r="A660" s="209"/>
      <c r="B660" s="195"/>
      <c r="C660" s="200"/>
      <c r="D660" s="202"/>
      <c r="E660" s="198"/>
      <c r="F660" s="199"/>
      <c r="G660" s="203"/>
      <c r="H660" s="203"/>
    </row>
    <row r="661" spans="1:8" x14ac:dyDescent="0.2">
      <c r="A661" s="209"/>
      <c r="B661" s="195"/>
      <c r="C661" s="200"/>
      <c r="D661" s="202"/>
      <c r="E661" s="198"/>
      <c r="F661" s="199"/>
      <c r="G661" s="203"/>
      <c r="H661" s="203"/>
    </row>
    <row r="662" spans="1:8" x14ac:dyDescent="0.2">
      <c r="A662" s="209"/>
      <c r="B662" s="195"/>
      <c r="C662" s="200"/>
      <c r="D662" s="202"/>
      <c r="E662" s="198"/>
      <c r="F662" s="199"/>
      <c r="G662" s="203"/>
      <c r="H662" s="203"/>
    </row>
    <row r="663" spans="1:8" x14ac:dyDescent="0.2">
      <c r="A663" s="209"/>
      <c r="B663" s="195"/>
      <c r="C663" s="200"/>
      <c r="D663" s="202"/>
      <c r="E663" s="198"/>
      <c r="F663" s="199"/>
      <c r="G663" s="203"/>
      <c r="H663" s="203"/>
    </row>
    <row r="664" spans="1:8" x14ac:dyDescent="0.2">
      <c r="A664" s="209"/>
      <c r="B664" s="195"/>
      <c r="C664" s="200"/>
      <c r="D664" s="202"/>
      <c r="E664" s="198"/>
      <c r="F664" s="199"/>
      <c r="G664" s="203"/>
      <c r="H664" s="203"/>
    </row>
    <row r="665" spans="1:8" x14ac:dyDescent="0.2">
      <c r="A665" s="209"/>
      <c r="B665" s="195"/>
      <c r="C665" s="200"/>
      <c r="D665" s="202"/>
      <c r="E665" s="198"/>
      <c r="F665" s="199"/>
      <c r="G665" s="203"/>
      <c r="H665" s="203"/>
    </row>
    <row r="666" spans="1:8" x14ac:dyDescent="0.2">
      <c r="A666" s="209"/>
      <c r="B666" s="195"/>
      <c r="C666" s="200"/>
      <c r="D666" s="202"/>
      <c r="E666" s="198"/>
      <c r="F666" s="199"/>
      <c r="G666" s="203"/>
      <c r="H666" s="203"/>
    </row>
    <row r="667" spans="1:8" x14ac:dyDescent="0.2">
      <c r="A667" s="209"/>
      <c r="B667" s="195"/>
      <c r="C667" s="200"/>
      <c r="D667" s="202"/>
      <c r="E667" s="198"/>
      <c r="F667" s="199"/>
      <c r="G667" s="203"/>
      <c r="H667" s="203"/>
    </row>
    <row r="668" spans="1:8" x14ac:dyDescent="0.2">
      <c r="A668" s="209"/>
      <c r="B668" s="195"/>
      <c r="C668" s="200"/>
      <c r="D668" s="202"/>
      <c r="E668" s="198"/>
      <c r="F668" s="199"/>
      <c r="G668" s="203"/>
      <c r="H668" s="203"/>
    </row>
    <row r="669" spans="1:8" x14ac:dyDescent="0.2">
      <c r="A669" s="209"/>
      <c r="B669" s="195"/>
      <c r="C669" s="200"/>
      <c r="D669" s="202"/>
      <c r="E669" s="198"/>
      <c r="F669" s="199"/>
      <c r="G669" s="203"/>
      <c r="H669" s="203"/>
    </row>
    <row r="670" spans="1:8" x14ac:dyDescent="0.2">
      <c r="A670" s="209"/>
      <c r="B670" s="195"/>
      <c r="C670" s="200"/>
      <c r="D670" s="202"/>
      <c r="E670" s="198"/>
      <c r="F670" s="199"/>
      <c r="G670" s="203"/>
      <c r="H670" s="203"/>
    </row>
    <row r="671" spans="1:8" x14ac:dyDescent="0.2">
      <c r="A671" s="209"/>
      <c r="B671" s="195"/>
      <c r="C671" s="200"/>
      <c r="D671" s="202"/>
      <c r="E671" s="198"/>
      <c r="F671" s="199"/>
      <c r="G671" s="203"/>
      <c r="H671" s="203"/>
    </row>
    <row r="672" spans="1:8" x14ac:dyDescent="0.2">
      <c r="A672" s="209"/>
      <c r="B672" s="195"/>
      <c r="C672" s="200"/>
      <c r="D672" s="202"/>
      <c r="E672" s="198"/>
      <c r="F672" s="199"/>
      <c r="G672" s="203"/>
      <c r="H672" s="203"/>
    </row>
    <row r="673" spans="1:8" x14ac:dyDescent="0.2">
      <c r="A673" s="209"/>
      <c r="B673" s="195"/>
      <c r="C673" s="200"/>
      <c r="D673" s="202"/>
      <c r="E673" s="198"/>
      <c r="F673" s="199"/>
      <c r="G673" s="203"/>
      <c r="H673" s="203"/>
    </row>
    <row r="674" spans="1:8" x14ac:dyDescent="0.2">
      <c r="A674" s="209"/>
      <c r="B674" s="195"/>
      <c r="C674" s="200"/>
      <c r="D674" s="202"/>
      <c r="E674" s="198"/>
      <c r="F674" s="199"/>
      <c r="G674" s="203"/>
      <c r="H674" s="203"/>
    </row>
    <row r="675" spans="1:8" x14ac:dyDescent="0.2">
      <c r="A675" s="209"/>
      <c r="B675" s="195"/>
      <c r="C675" s="200"/>
      <c r="D675" s="202"/>
      <c r="E675" s="198"/>
      <c r="F675" s="199"/>
      <c r="G675" s="203"/>
      <c r="H675" s="203"/>
    </row>
    <row r="676" spans="1:8" x14ac:dyDescent="0.2">
      <c r="A676" s="209"/>
      <c r="B676" s="195"/>
      <c r="C676" s="200"/>
      <c r="D676" s="202"/>
      <c r="E676" s="198"/>
      <c r="F676" s="199"/>
      <c r="G676" s="203"/>
      <c r="H676" s="203"/>
    </row>
    <row r="677" spans="1:8" x14ac:dyDescent="0.2">
      <c r="A677" s="209"/>
      <c r="B677" s="195"/>
      <c r="C677" s="200"/>
      <c r="D677" s="202"/>
      <c r="E677" s="198"/>
      <c r="F677" s="199"/>
      <c r="G677" s="203"/>
      <c r="H677" s="203"/>
    </row>
    <row r="678" spans="1:8" x14ac:dyDescent="0.2">
      <c r="A678" s="209"/>
      <c r="B678" s="195"/>
      <c r="C678" s="200"/>
      <c r="D678" s="202"/>
      <c r="E678" s="198"/>
      <c r="F678" s="199"/>
      <c r="G678" s="203"/>
      <c r="H678" s="203"/>
    </row>
    <row r="679" spans="1:8" x14ac:dyDescent="0.2">
      <c r="A679" s="209"/>
      <c r="B679" s="195"/>
      <c r="C679" s="200"/>
      <c r="D679" s="202"/>
      <c r="E679" s="198"/>
      <c r="F679" s="199"/>
      <c r="G679" s="203"/>
      <c r="H679" s="203"/>
    </row>
    <row r="680" spans="1:8" x14ac:dyDescent="0.2">
      <c r="A680" s="209"/>
      <c r="B680" s="195"/>
      <c r="C680" s="200"/>
      <c r="D680" s="202"/>
      <c r="E680" s="198"/>
      <c r="F680" s="199"/>
      <c r="G680" s="203"/>
      <c r="H680" s="203"/>
    </row>
    <row r="681" spans="1:8" x14ac:dyDescent="0.2">
      <c r="A681" s="209"/>
      <c r="B681" s="195"/>
      <c r="C681" s="200"/>
      <c r="D681" s="202"/>
      <c r="E681" s="198"/>
      <c r="F681" s="199"/>
      <c r="G681" s="203"/>
      <c r="H681" s="203"/>
    </row>
    <row r="682" spans="1:8" x14ac:dyDescent="0.2">
      <c r="A682" s="209"/>
      <c r="B682" s="195"/>
      <c r="C682" s="200"/>
      <c r="D682" s="202"/>
      <c r="E682" s="198"/>
      <c r="F682" s="199"/>
      <c r="G682" s="203"/>
      <c r="H682" s="203"/>
    </row>
    <row r="683" spans="1:8" x14ac:dyDescent="0.2">
      <c r="A683" s="209"/>
      <c r="B683" s="195"/>
      <c r="C683" s="200"/>
      <c r="D683" s="202"/>
      <c r="E683" s="198"/>
      <c r="F683" s="199"/>
      <c r="G683" s="203"/>
      <c r="H683" s="203"/>
    </row>
    <row r="684" spans="1:8" x14ac:dyDescent="0.2">
      <c r="A684" s="209"/>
      <c r="B684" s="195"/>
      <c r="C684" s="200"/>
      <c r="D684" s="202"/>
      <c r="E684" s="198"/>
      <c r="F684" s="199"/>
      <c r="G684" s="203"/>
      <c r="H684" s="203"/>
    </row>
    <row r="685" spans="1:8" x14ac:dyDescent="0.2">
      <c r="A685" s="209"/>
      <c r="B685" s="195"/>
      <c r="C685" s="200"/>
      <c r="D685" s="202"/>
      <c r="E685" s="198"/>
      <c r="F685" s="199"/>
      <c r="G685" s="203"/>
      <c r="H685" s="203"/>
    </row>
    <row r="686" spans="1:8" x14ac:dyDescent="0.2">
      <c r="A686" s="209"/>
      <c r="B686" s="195"/>
      <c r="C686" s="200"/>
      <c r="D686" s="202"/>
      <c r="E686" s="198"/>
      <c r="F686" s="199"/>
      <c r="G686" s="203"/>
      <c r="H686" s="203"/>
    </row>
    <row r="687" spans="1:8" x14ac:dyDescent="0.2">
      <c r="A687" s="209"/>
      <c r="B687" s="195"/>
      <c r="C687" s="200"/>
      <c r="D687" s="202"/>
      <c r="E687" s="198"/>
      <c r="F687" s="199"/>
      <c r="G687" s="203"/>
      <c r="H687" s="203"/>
    </row>
    <row r="688" spans="1:8" x14ac:dyDescent="0.2">
      <c r="A688" s="209"/>
      <c r="B688" s="195"/>
      <c r="C688" s="200"/>
      <c r="D688" s="202"/>
      <c r="E688" s="198"/>
      <c r="F688" s="199"/>
      <c r="G688" s="203"/>
      <c r="H688" s="203"/>
    </row>
    <row r="689" spans="1:8" x14ac:dyDescent="0.2">
      <c r="A689" s="209"/>
      <c r="B689" s="195"/>
      <c r="C689" s="200"/>
      <c r="D689" s="202"/>
      <c r="E689" s="198"/>
      <c r="F689" s="199"/>
      <c r="G689" s="203"/>
      <c r="H689" s="203"/>
    </row>
    <row r="690" spans="1:8" x14ac:dyDescent="0.2">
      <c r="A690" s="209"/>
      <c r="B690" s="195"/>
      <c r="C690" s="200"/>
      <c r="D690" s="202"/>
      <c r="E690" s="198"/>
      <c r="F690" s="199"/>
      <c r="G690" s="203"/>
      <c r="H690" s="203"/>
    </row>
    <row r="691" spans="1:8" x14ac:dyDescent="0.2">
      <c r="A691" s="209"/>
      <c r="B691" s="195"/>
      <c r="C691" s="200"/>
      <c r="D691" s="202"/>
      <c r="E691" s="198"/>
      <c r="F691" s="199"/>
      <c r="G691" s="203"/>
      <c r="H691" s="203"/>
    </row>
    <row r="692" spans="1:8" x14ac:dyDescent="0.2">
      <c r="A692" s="209"/>
      <c r="B692" s="195"/>
      <c r="C692" s="200"/>
      <c r="D692" s="202"/>
      <c r="E692" s="198"/>
      <c r="F692" s="199"/>
      <c r="G692" s="203"/>
      <c r="H692" s="203"/>
    </row>
    <row r="693" spans="1:8" x14ac:dyDescent="0.2">
      <c r="A693" s="209"/>
      <c r="B693" s="195"/>
      <c r="C693" s="200"/>
      <c r="D693" s="202"/>
      <c r="E693" s="198"/>
      <c r="F693" s="199"/>
      <c r="G693" s="203"/>
      <c r="H693" s="203"/>
    </row>
    <row r="694" spans="1:8" x14ac:dyDescent="0.2">
      <c r="A694" s="209"/>
      <c r="B694" s="195"/>
      <c r="C694" s="200"/>
      <c r="D694" s="202"/>
      <c r="E694" s="198"/>
      <c r="F694" s="199"/>
      <c r="G694" s="203"/>
      <c r="H694" s="203"/>
    </row>
    <row r="695" spans="1:8" x14ac:dyDescent="0.2">
      <c r="A695" s="209"/>
      <c r="B695" s="195"/>
      <c r="C695" s="200"/>
      <c r="D695" s="202"/>
      <c r="E695" s="198"/>
      <c r="F695" s="199"/>
      <c r="G695" s="203"/>
      <c r="H695" s="203"/>
    </row>
    <row r="696" spans="1:8" x14ac:dyDescent="0.2">
      <c r="A696" s="209"/>
      <c r="B696" s="195"/>
      <c r="C696" s="200"/>
      <c r="D696" s="202"/>
      <c r="E696" s="198"/>
      <c r="F696" s="199"/>
      <c r="G696" s="203"/>
      <c r="H696" s="203"/>
    </row>
    <row r="697" spans="1:8" x14ac:dyDescent="0.2">
      <c r="A697" s="209"/>
      <c r="B697" s="195"/>
      <c r="C697" s="200"/>
      <c r="D697" s="202"/>
      <c r="E697" s="198"/>
      <c r="F697" s="199"/>
      <c r="G697" s="203"/>
      <c r="H697" s="203"/>
    </row>
    <row r="698" spans="1:8" x14ac:dyDescent="0.2">
      <c r="A698" s="209"/>
      <c r="B698" s="195"/>
      <c r="C698" s="200"/>
      <c r="D698" s="202"/>
      <c r="E698" s="198"/>
      <c r="F698" s="199"/>
      <c r="G698" s="203"/>
      <c r="H698" s="203"/>
    </row>
    <row r="699" spans="1:8" x14ac:dyDescent="0.2">
      <c r="A699" s="209"/>
      <c r="B699" s="195"/>
      <c r="C699" s="200"/>
      <c r="D699" s="202"/>
      <c r="E699" s="198"/>
      <c r="F699" s="199"/>
      <c r="G699" s="203"/>
      <c r="H699" s="203"/>
    </row>
    <row r="700" spans="1:8" x14ac:dyDescent="0.2">
      <c r="A700" s="209"/>
      <c r="B700" s="195"/>
      <c r="C700" s="200"/>
      <c r="D700" s="202"/>
      <c r="E700" s="198"/>
      <c r="F700" s="199"/>
      <c r="G700" s="203"/>
      <c r="H700" s="203"/>
    </row>
    <row r="701" spans="1:8" x14ac:dyDescent="0.2">
      <c r="A701" s="209"/>
      <c r="B701" s="195"/>
      <c r="C701" s="200"/>
      <c r="D701" s="202"/>
      <c r="E701" s="198"/>
      <c r="F701" s="199"/>
      <c r="G701" s="203"/>
      <c r="H701" s="203"/>
    </row>
    <row r="702" spans="1:8" x14ac:dyDescent="0.2">
      <c r="A702" s="209"/>
      <c r="B702" s="195"/>
      <c r="C702" s="200"/>
      <c r="D702" s="202"/>
      <c r="E702" s="198"/>
      <c r="F702" s="199"/>
      <c r="G702" s="203"/>
      <c r="H702" s="203"/>
    </row>
    <row r="703" spans="1:8" x14ac:dyDescent="0.2">
      <c r="A703" s="209"/>
      <c r="B703" s="195"/>
      <c r="C703" s="200"/>
      <c r="D703" s="202"/>
      <c r="E703" s="198"/>
      <c r="F703" s="199"/>
      <c r="G703" s="203"/>
      <c r="H703" s="203"/>
    </row>
    <row r="704" spans="1:8" x14ac:dyDescent="0.2">
      <c r="A704" s="209"/>
      <c r="B704" s="195"/>
      <c r="C704" s="200"/>
      <c r="D704" s="202"/>
      <c r="E704" s="198"/>
      <c r="F704" s="199"/>
      <c r="G704" s="203"/>
      <c r="H704" s="203"/>
    </row>
    <row r="705" spans="1:8" x14ac:dyDescent="0.2">
      <c r="A705" s="209"/>
      <c r="B705" s="195"/>
      <c r="C705" s="200"/>
      <c r="D705" s="202"/>
      <c r="E705" s="198"/>
      <c r="F705" s="199"/>
      <c r="G705" s="203"/>
      <c r="H705" s="203"/>
    </row>
    <row r="706" spans="1:8" x14ac:dyDescent="0.2">
      <c r="A706" s="209"/>
      <c r="B706" s="195"/>
      <c r="C706" s="200"/>
      <c r="D706" s="202"/>
      <c r="E706" s="198"/>
      <c r="F706" s="199"/>
      <c r="G706" s="203"/>
      <c r="H706" s="203"/>
    </row>
    <row r="707" spans="1:8" x14ac:dyDescent="0.2">
      <c r="A707" s="209"/>
      <c r="B707" s="195"/>
      <c r="C707" s="200"/>
      <c r="D707" s="202"/>
      <c r="E707" s="198"/>
      <c r="F707" s="199"/>
      <c r="G707" s="203"/>
      <c r="H707" s="203"/>
    </row>
    <row r="708" spans="1:8" x14ac:dyDescent="0.2">
      <c r="A708" s="209"/>
      <c r="B708" s="195"/>
      <c r="C708" s="200"/>
      <c r="D708" s="202"/>
      <c r="E708" s="198"/>
      <c r="F708" s="199"/>
      <c r="G708" s="203"/>
      <c r="H708" s="203"/>
    </row>
    <row r="709" spans="1:8" x14ac:dyDescent="0.2">
      <c r="A709" s="209"/>
      <c r="B709" s="195"/>
      <c r="C709" s="200"/>
      <c r="D709" s="202"/>
      <c r="E709" s="198"/>
      <c r="F709" s="199"/>
      <c r="G709" s="203"/>
      <c r="H709" s="203"/>
    </row>
    <row r="710" spans="1:8" x14ac:dyDescent="0.2">
      <c r="A710" s="209"/>
      <c r="B710" s="195"/>
      <c r="C710" s="200"/>
      <c r="D710" s="202"/>
      <c r="E710" s="198"/>
      <c r="F710" s="199"/>
      <c r="G710" s="203"/>
      <c r="H710" s="203"/>
    </row>
    <row r="711" spans="1:8" x14ac:dyDescent="0.2">
      <c r="A711" s="209"/>
      <c r="B711" s="195"/>
      <c r="C711" s="200"/>
      <c r="D711" s="202"/>
      <c r="E711" s="198"/>
      <c r="F711" s="199"/>
      <c r="G711" s="203"/>
      <c r="H711" s="203"/>
    </row>
    <row r="712" spans="1:8" x14ac:dyDescent="0.2">
      <c r="A712" s="209"/>
      <c r="B712" s="195"/>
      <c r="C712" s="200"/>
      <c r="D712" s="202"/>
      <c r="E712" s="198"/>
      <c r="F712" s="199"/>
      <c r="G712" s="203"/>
      <c r="H712" s="203"/>
    </row>
    <row r="713" spans="1:8" x14ac:dyDescent="0.2">
      <c r="A713" s="209"/>
      <c r="B713" s="195"/>
      <c r="C713" s="200"/>
      <c r="D713" s="202"/>
      <c r="E713" s="198"/>
      <c r="F713" s="199"/>
      <c r="G713" s="203"/>
      <c r="H713" s="203"/>
    </row>
    <row r="714" spans="1:8" x14ac:dyDescent="0.2">
      <c r="A714" s="209"/>
      <c r="B714" s="195"/>
      <c r="C714" s="200"/>
      <c r="D714" s="202"/>
      <c r="E714" s="198"/>
      <c r="F714" s="199"/>
      <c r="G714" s="203"/>
      <c r="H714" s="203"/>
    </row>
    <row r="715" spans="1:8" x14ac:dyDescent="0.2">
      <c r="A715" s="209"/>
      <c r="B715" s="195"/>
      <c r="C715" s="200"/>
      <c r="D715" s="202"/>
      <c r="E715" s="198"/>
      <c r="F715" s="199"/>
      <c r="G715" s="203"/>
      <c r="H715" s="203"/>
    </row>
    <row r="716" spans="1:8" x14ac:dyDescent="0.2">
      <c r="A716" s="209"/>
      <c r="B716" s="195"/>
      <c r="C716" s="200"/>
      <c r="D716" s="202"/>
      <c r="E716" s="198"/>
      <c r="F716" s="199"/>
      <c r="G716" s="203"/>
      <c r="H716" s="203"/>
    </row>
    <row r="717" spans="1:8" x14ac:dyDescent="0.2">
      <c r="A717" s="209"/>
      <c r="B717" s="195"/>
      <c r="C717" s="200"/>
      <c r="D717" s="202"/>
      <c r="E717" s="198"/>
      <c r="F717" s="199"/>
      <c r="G717" s="203"/>
      <c r="H717" s="203"/>
    </row>
    <row r="718" spans="1:8" x14ac:dyDescent="0.2">
      <c r="A718" s="209"/>
      <c r="B718" s="195"/>
      <c r="C718" s="200"/>
      <c r="D718" s="202"/>
      <c r="E718" s="198"/>
      <c r="F718" s="199"/>
      <c r="G718" s="203"/>
      <c r="H718" s="203"/>
    </row>
    <row r="719" spans="1:8" x14ac:dyDescent="0.2">
      <c r="A719" s="209"/>
      <c r="B719" s="195"/>
      <c r="C719" s="200"/>
      <c r="D719" s="202"/>
      <c r="E719" s="198"/>
      <c r="F719" s="199"/>
      <c r="G719" s="203"/>
      <c r="H719" s="203"/>
    </row>
    <row r="720" spans="1:8" x14ac:dyDescent="0.2">
      <c r="A720" s="209"/>
      <c r="B720" s="195"/>
      <c r="C720" s="200"/>
      <c r="D720" s="202"/>
      <c r="E720" s="198"/>
      <c r="F720" s="199"/>
      <c r="G720" s="203"/>
      <c r="H720" s="203"/>
    </row>
    <row r="721" spans="1:8" x14ac:dyDescent="0.2">
      <c r="A721" s="209"/>
      <c r="B721" s="195"/>
      <c r="C721" s="200"/>
      <c r="D721" s="202"/>
      <c r="E721" s="198"/>
      <c r="F721" s="199"/>
      <c r="G721" s="203"/>
      <c r="H721" s="203"/>
    </row>
    <row r="722" spans="1:8" x14ac:dyDescent="0.2">
      <c r="A722" s="209"/>
      <c r="B722" s="195"/>
      <c r="C722" s="200"/>
      <c r="D722" s="202"/>
      <c r="E722" s="198"/>
      <c r="F722" s="199"/>
      <c r="G722" s="203"/>
      <c r="H722" s="203"/>
    </row>
    <row r="723" spans="1:8" x14ac:dyDescent="0.2">
      <c r="A723" s="209"/>
      <c r="B723" s="195"/>
      <c r="C723" s="200"/>
      <c r="D723" s="202"/>
      <c r="E723" s="198"/>
      <c r="F723" s="199"/>
      <c r="G723" s="203"/>
      <c r="H723" s="203"/>
    </row>
    <row r="724" spans="1:8" x14ac:dyDescent="0.2">
      <c r="A724" s="209"/>
      <c r="B724" s="195"/>
      <c r="C724" s="200"/>
      <c r="D724" s="202"/>
      <c r="E724" s="198"/>
      <c r="F724" s="199"/>
      <c r="G724" s="203"/>
      <c r="H724" s="203"/>
    </row>
    <row r="725" spans="1:8" x14ac:dyDescent="0.2">
      <c r="A725" s="209"/>
      <c r="B725" s="195"/>
      <c r="C725" s="200"/>
      <c r="D725" s="202"/>
      <c r="E725" s="198"/>
      <c r="F725" s="199"/>
      <c r="G725" s="203"/>
      <c r="H725" s="203"/>
    </row>
    <row r="726" spans="1:8" x14ac:dyDescent="0.2">
      <c r="A726" s="209"/>
      <c r="B726" s="195"/>
      <c r="C726" s="200"/>
      <c r="D726" s="202"/>
      <c r="E726" s="198"/>
      <c r="F726" s="199"/>
      <c r="G726" s="203"/>
      <c r="H726" s="203"/>
    </row>
    <row r="727" spans="1:8" x14ac:dyDescent="0.2">
      <c r="A727" s="209"/>
      <c r="B727" s="195"/>
      <c r="C727" s="200"/>
      <c r="D727" s="202"/>
      <c r="E727" s="198"/>
      <c r="F727" s="199"/>
      <c r="G727" s="203"/>
      <c r="H727" s="203"/>
    </row>
    <row r="728" spans="1:8" x14ac:dyDescent="0.2">
      <c r="A728" s="209"/>
      <c r="B728" s="195"/>
      <c r="C728" s="200"/>
      <c r="D728" s="202"/>
      <c r="E728" s="198"/>
      <c r="F728" s="199"/>
      <c r="G728" s="203"/>
      <c r="H728" s="203"/>
    </row>
    <row r="729" spans="1:8" x14ac:dyDescent="0.2">
      <c r="A729" s="209"/>
      <c r="B729" s="195"/>
      <c r="C729" s="200"/>
      <c r="D729" s="202"/>
      <c r="E729" s="198"/>
      <c r="F729" s="199"/>
      <c r="G729" s="203"/>
      <c r="H729" s="203"/>
    </row>
    <row r="730" spans="1:8" x14ac:dyDescent="0.2">
      <c r="A730" s="209"/>
      <c r="B730" s="195"/>
      <c r="C730" s="200"/>
      <c r="D730" s="202"/>
      <c r="E730" s="198"/>
      <c r="F730" s="199"/>
      <c r="G730" s="203"/>
      <c r="H730" s="203"/>
    </row>
    <row r="731" spans="1:8" x14ac:dyDescent="0.2">
      <c r="A731" s="209"/>
      <c r="B731" s="195"/>
      <c r="C731" s="200"/>
      <c r="D731" s="202"/>
      <c r="E731" s="198"/>
      <c r="F731" s="199"/>
      <c r="G731" s="203"/>
      <c r="H731" s="203"/>
    </row>
    <row r="732" spans="1:8" x14ac:dyDescent="0.2">
      <c r="A732" s="209"/>
      <c r="B732" s="195"/>
      <c r="C732" s="200"/>
      <c r="D732" s="202"/>
      <c r="E732" s="198"/>
      <c r="F732" s="199"/>
      <c r="G732" s="203"/>
      <c r="H732" s="203"/>
    </row>
    <row r="733" spans="1:8" x14ac:dyDescent="0.2">
      <c r="A733" s="209"/>
      <c r="B733" s="195"/>
      <c r="C733" s="200"/>
      <c r="D733" s="202"/>
      <c r="E733" s="198"/>
      <c r="F733" s="199"/>
      <c r="G733" s="203"/>
      <c r="H733" s="203"/>
    </row>
    <row r="734" spans="1:8" x14ac:dyDescent="0.2">
      <c r="A734" s="209"/>
      <c r="B734" s="195"/>
      <c r="C734" s="200"/>
      <c r="D734" s="202"/>
      <c r="E734" s="198"/>
      <c r="F734" s="199"/>
      <c r="G734" s="203"/>
      <c r="H734" s="203"/>
    </row>
    <row r="735" spans="1:8" x14ac:dyDescent="0.2">
      <c r="A735" s="209"/>
      <c r="B735" s="195"/>
      <c r="C735" s="200"/>
      <c r="D735" s="202"/>
      <c r="E735" s="198"/>
      <c r="F735" s="199"/>
      <c r="G735" s="203"/>
      <c r="H735" s="203"/>
    </row>
    <row r="736" spans="1:8" x14ac:dyDescent="0.2">
      <c r="A736" s="209"/>
      <c r="B736" s="195"/>
      <c r="C736" s="200"/>
      <c r="D736" s="202"/>
      <c r="E736" s="198"/>
      <c r="F736" s="199"/>
      <c r="G736" s="203"/>
      <c r="H736" s="203"/>
    </row>
    <row r="737" spans="1:8" x14ac:dyDescent="0.2">
      <c r="A737" s="209"/>
      <c r="B737" s="195"/>
      <c r="C737" s="200"/>
      <c r="D737" s="202"/>
      <c r="E737" s="198"/>
      <c r="F737" s="199"/>
      <c r="G737" s="203"/>
      <c r="H737" s="203"/>
    </row>
    <row r="738" spans="1:8" x14ac:dyDescent="0.2">
      <c r="A738" s="209"/>
      <c r="B738" s="195"/>
      <c r="C738" s="200"/>
      <c r="D738" s="202"/>
      <c r="E738" s="198"/>
      <c r="F738" s="199"/>
      <c r="G738" s="203"/>
      <c r="H738" s="203"/>
    </row>
    <row r="739" spans="1:8" x14ac:dyDescent="0.2">
      <c r="A739" s="209"/>
      <c r="B739" s="195"/>
      <c r="C739" s="200"/>
      <c r="D739" s="202"/>
      <c r="E739" s="198"/>
      <c r="F739" s="199"/>
      <c r="G739" s="203"/>
      <c r="H739" s="203"/>
    </row>
    <row r="740" spans="1:8" x14ac:dyDescent="0.2">
      <c r="A740" s="209"/>
      <c r="B740" s="195"/>
      <c r="C740" s="200"/>
      <c r="D740" s="202"/>
      <c r="E740" s="198"/>
      <c r="F740" s="199"/>
      <c r="G740" s="203"/>
      <c r="H740" s="203"/>
    </row>
    <row r="741" spans="1:8" x14ac:dyDescent="0.2">
      <c r="A741" s="209"/>
      <c r="B741" s="195"/>
      <c r="C741" s="200"/>
      <c r="D741" s="202"/>
      <c r="E741" s="198"/>
      <c r="F741" s="199"/>
      <c r="G741" s="203"/>
      <c r="H741" s="203"/>
    </row>
    <row r="742" spans="1:8" x14ac:dyDescent="0.2">
      <c r="A742" s="209"/>
      <c r="B742" s="195"/>
      <c r="C742" s="200"/>
      <c r="D742" s="202"/>
      <c r="E742" s="198"/>
      <c r="F742" s="199"/>
      <c r="G742" s="203"/>
      <c r="H742" s="203"/>
    </row>
    <row r="743" spans="1:8" x14ac:dyDescent="0.2">
      <c r="A743" s="209"/>
      <c r="B743" s="195"/>
      <c r="C743" s="200"/>
      <c r="D743" s="202"/>
      <c r="E743" s="198"/>
      <c r="F743" s="199"/>
      <c r="G743" s="203"/>
      <c r="H743" s="203"/>
    </row>
    <row r="744" spans="1:8" x14ac:dyDescent="0.2">
      <c r="A744" s="209"/>
      <c r="B744" s="195"/>
      <c r="C744" s="200"/>
      <c r="D744" s="202"/>
      <c r="E744" s="198"/>
      <c r="F744" s="199"/>
      <c r="G744" s="203"/>
      <c r="H744" s="203"/>
    </row>
    <row r="745" spans="1:8" x14ac:dyDescent="0.2">
      <c r="A745" s="209"/>
      <c r="B745" s="195"/>
      <c r="C745" s="200"/>
      <c r="D745" s="202"/>
      <c r="E745" s="198"/>
      <c r="F745" s="199"/>
      <c r="G745" s="203"/>
      <c r="H745" s="203"/>
    </row>
    <row r="746" spans="1:8" x14ac:dyDescent="0.2">
      <c r="A746" s="209"/>
      <c r="B746" s="195"/>
      <c r="C746" s="200"/>
      <c r="D746" s="202"/>
      <c r="E746" s="198"/>
      <c r="F746" s="199"/>
      <c r="G746" s="203"/>
      <c r="H746" s="203"/>
    </row>
    <row r="747" spans="1:8" x14ac:dyDescent="0.2">
      <c r="A747" s="209"/>
      <c r="B747" s="195"/>
      <c r="C747" s="200"/>
      <c r="D747" s="202"/>
      <c r="E747" s="198"/>
      <c r="F747" s="199"/>
      <c r="G747" s="203"/>
      <c r="H747" s="203"/>
    </row>
    <row r="748" spans="1:8" x14ac:dyDescent="0.2">
      <c r="A748" s="209"/>
      <c r="B748" s="195"/>
      <c r="C748" s="200"/>
      <c r="D748" s="202"/>
      <c r="E748" s="198"/>
      <c r="F748" s="199"/>
      <c r="G748" s="203"/>
      <c r="H748" s="203"/>
    </row>
    <row r="749" spans="1:8" x14ac:dyDescent="0.2">
      <c r="A749" s="209"/>
      <c r="B749" s="195"/>
      <c r="C749" s="200"/>
      <c r="D749" s="202"/>
      <c r="E749" s="198"/>
      <c r="F749" s="199"/>
      <c r="G749" s="203"/>
      <c r="H749" s="203"/>
    </row>
    <row r="750" spans="1:8" x14ac:dyDescent="0.2">
      <c r="A750" s="209"/>
      <c r="B750" s="195"/>
      <c r="C750" s="200"/>
      <c r="D750" s="202"/>
      <c r="E750" s="198"/>
      <c r="F750" s="199"/>
      <c r="G750" s="203"/>
      <c r="H750" s="203"/>
    </row>
    <row r="751" spans="1:8" x14ac:dyDescent="0.2">
      <c r="A751" s="209"/>
      <c r="B751" s="195"/>
      <c r="C751" s="200"/>
      <c r="D751" s="202"/>
      <c r="E751" s="198"/>
      <c r="F751" s="199"/>
      <c r="G751" s="203"/>
      <c r="H751" s="203"/>
    </row>
    <row r="752" spans="1:8" x14ac:dyDescent="0.2">
      <c r="A752" s="209"/>
      <c r="B752" s="195"/>
      <c r="C752" s="200"/>
      <c r="D752" s="202"/>
      <c r="E752" s="198"/>
      <c r="F752" s="199"/>
      <c r="G752" s="203"/>
      <c r="H752" s="203"/>
    </row>
    <row r="753" spans="1:8" x14ac:dyDescent="0.2">
      <c r="A753" s="209"/>
      <c r="B753" s="195"/>
      <c r="C753" s="200"/>
      <c r="D753" s="202"/>
      <c r="E753" s="198"/>
      <c r="F753" s="199"/>
      <c r="G753" s="203"/>
      <c r="H753" s="203"/>
    </row>
    <row r="754" spans="1:8" x14ac:dyDescent="0.2">
      <c r="A754" s="209"/>
      <c r="B754" s="195"/>
      <c r="C754" s="200"/>
      <c r="D754" s="202"/>
      <c r="E754" s="198"/>
      <c r="F754" s="199"/>
      <c r="G754" s="203"/>
      <c r="H754" s="203"/>
    </row>
    <row r="755" spans="1:8" x14ac:dyDescent="0.2">
      <c r="A755" s="209"/>
      <c r="B755" s="195"/>
      <c r="C755" s="200"/>
      <c r="D755" s="202"/>
      <c r="E755" s="198"/>
      <c r="F755" s="199"/>
      <c r="G755" s="203"/>
      <c r="H755" s="203"/>
    </row>
    <row r="756" spans="1:8" x14ac:dyDescent="0.2">
      <c r="A756" s="209"/>
      <c r="B756" s="195"/>
      <c r="C756" s="200"/>
      <c r="D756" s="202"/>
      <c r="E756" s="198"/>
      <c r="F756" s="199"/>
      <c r="G756" s="203"/>
      <c r="H756" s="203"/>
    </row>
    <row r="757" spans="1:8" x14ac:dyDescent="0.2">
      <c r="A757" s="209"/>
      <c r="B757" s="195"/>
      <c r="C757" s="200"/>
      <c r="D757" s="202"/>
      <c r="E757" s="198"/>
      <c r="F757" s="199"/>
      <c r="G757" s="203"/>
      <c r="H757" s="203"/>
    </row>
    <row r="758" spans="1:8" x14ac:dyDescent="0.2">
      <c r="A758" s="209"/>
      <c r="B758" s="195"/>
      <c r="C758" s="200"/>
      <c r="D758" s="202"/>
      <c r="E758" s="198"/>
      <c r="F758" s="199"/>
      <c r="G758" s="203"/>
      <c r="H758" s="203"/>
    </row>
    <row r="759" spans="1:8" x14ac:dyDescent="0.2">
      <c r="A759" s="209"/>
      <c r="B759" s="195"/>
      <c r="C759" s="200"/>
      <c r="D759" s="202"/>
      <c r="E759" s="198"/>
      <c r="F759" s="199"/>
      <c r="G759" s="203"/>
      <c r="H759" s="203"/>
    </row>
    <row r="760" spans="1:8" x14ac:dyDescent="0.2">
      <c r="A760" s="209"/>
      <c r="B760" s="195"/>
      <c r="C760" s="200"/>
      <c r="D760" s="202"/>
      <c r="E760" s="198"/>
      <c r="F760" s="199"/>
      <c r="G760" s="203"/>
      <c r="H760" s="203"/>
    </row>
    <row r="761" spans="1:8" x14ac:dyDescent="0.2">
      <c r="A761" s="209"/>
      <c r="B761" s="195"/>
      <c r="C761" s="200"/>
      <c r="D761" s="202"/>
      <c r="E761" s="198"/>
      <c r="F761" s="199"/>
      <c r="G761" s="203"/>
      <c r="H761" s="203"/>
    </row>
    <row r="762" spans="1:8" x14ac:dyDescent="0.2">
      <c r="A762" s="209"/>
      <c r="B762" s="195"/>
      <c r="C762" s="200"/>
      <c r="D762" s="202"/>
      <c r="E762" s="198"/>
      <c r="F762" s="199"/>
      <c r="G762" s="203"/>
      <c r="H762" s="203"/>
    </row>
    <row r="763" spans="1:8" x14ac:dyDescent="0.2">
      <c r="A763" s="209"/>
      <c r="B763" s="195"/>
      <c r="C763" s="200"/>
      <c r="D763" s="202"/>
      <c r="E763" s="198"/>
      <c r="F763" s="199"/>
      <c r="G763" s="203"/>
      <c r="H763" s="203"/>
    </row>
    <row r="764" spans="1:8" x14ac:dyDescent="0.2">
      <c r="A764" s="209"/>
      <c r="B764" s="195"/>
      <c r="C764" s="200"/>
      <c r="D764" s="202"/>
      <c r="E764" s="198"/>
      <c r="F764" s="199"/>
      <c r="G764" s="203"/>
      <c r="H764" s="203"/>
    </row>
    <row r="765" spans="1:8" x14ac:dyDescent="0.2">
      <c r="A765" s="209"/>
      <c r="B765" s="195"/>
      <c r="C765" s="200"/>
      <c r="D765" s="202"/>
      <c r="E765" s="198"/>
      <c r="F765" s="199"/>
      <c r="G765" s="203"/>
      <c r="H765" s="203"/>
    </row>
    <row r="766" spans="1:8" x14ac:dyDescent="0.2">
      <c r="A766" s="209"/>
      <c r="B766" s="195"/>
      <c r="C766" s="200"/>
      <c r="D766" s="202"/>
      <c r="E766" s="198"/>
      <c r="F766" s="199"/>
      <c r="G766" s="203"/>
      <c r="H766" s="203"/>
    </row>
    <row r="767" spans="1:8" x14ac:dyDescent="0.2">
      <c r="A767" s="209"/>
      <c r="B767" s="195"/>
      <c r="C767" s="200"/>
      <c r="D767" s="202"/>
      <c r="E767" s="198"/>
      <c r="F767" s="199"/>
      <c r="G767" s="203"/>
      <c r="H767" s="203"/>
    </row>
    <row r="768" spans="1:8" x14ac:dyDescent="0.2">
      <c r="A768" s="209"/>
      <c r="B768" s="195"/>
      <c r="C768" s="200"/>
      <c r="D768" s="202"/>
      <c r="E768" s="198"/>
      <c r="F768" s="199"/>
      <c r="G768" s="203"/>
      <c r="H768" s="203"/>
    </row>
    <row r="769" spans="1:8" x14ac:dyDescent="0.2">
      <c r="A769" s="209"/>
      <c r="B769" s="195"/>
      <c r="C769" s="200"/>
      <c r="D769" s="202"/>
      <c r="E769" s="198"/>
      <c r="F769" s="199"/>
      <c r="G769" s="203"/>
      <c r="H769" s="203"/>
    </row>
    <row r="770" spans="1:8" x14ac:dyDescent="0.2">
      <c r="A770" s="209"/>
      <c r="B770" s="195"/>
      <c r="C770" s="200"/>
      <c r="D770" s="202"/>
      <c r="E770" s="198"/>
      <c r="F770" s="199"/>
      <c r="G770" s="203"/>
      <c r="H770" s="203"/>
    </row>
    <row r="771" spans="1:8" x14ac:dyDescent="0.2">
      <c r="A771" s="209"/>
      <c r="B771" s="195"/>
      <c r="C771" s="200"/>
      <c r="D771" s="202"/>
      <c r="E771" s="198"/>
      <c r="F771" s="199"/>
      <c r="G771" s="203"/>
      <c r="H771" s="203"/>
    </row>
    <row r="772" spans="1:8" x14ac:dyDescent="0.2">
      <c r="A772" s="209"/>
      <c r="B772" s="195"/>
      <c r="C772" s="200"/>
      <c r="D772" s="202"/>
      <c r="E772" s="198"/>
      <c r="F772" s="199"/>
      <c r="G772" s="203"/>
      <c r="H772" s="203"/>
    </row>
    <row r="773" spans="1:8" x14ac:dyDescent="0.2">
      <c r="A773" s="209"/>
      <c r="B773" s="195"/>
      <c r="C773" s="200"/>
      <c r="D773" s="202"/>
      <c r="E773" s="198"/>
      <c r="F773" s="199"/>
      <c r="G773" s="203"/>
      <c r="H773" s="203"/>
    </row>
    <row r="774" spans="1:8" x14ac:dyDescent="0.2">
      <c r="A774" s="209"/>
      <c r="B774" s="195"/>
      <c r="C774" s="200"/>
      <c r="D774" s="202"/>
      <c r="E774" s="198"/>
      <c r="F774" s="199"/>
      <c r="G774" s="203"/>
      <c r="H774" s="203"/>
    </row>
    <row r="775" spans="1:8" x14ac:dyDescent="0.2">
      <c r="A775" s="209"/>
      <c r="B775" s="195"/>
      <c r="C775" s="200"/>
      <c r="D775" s="202"/>
      <c r="E775" s="198"/>
      <c r="F775" s="199"/>
      <c r="G775" s="203"/>
      <c r="H775" s="203"/>
    </row>
    <row r="776" spans="1:8" x14ac:dyDescent="0.2">
      <c r="A776" s="209"/>
      <c r="B776" s="195"/>
      <c r="C776" s="200"/>
      <c r="D776" s="202"/>
      <c r="E776" s="198"/>
      <c r="F776" s="199"/>
      <c r="G776" s="203"/>
      <c r="H776" s="203"/>
    </row>
    <row r="777" spans="1:8" x14ac:dyDescent="0.2">
      <c r="A777" s="209"/>
      <c r="B777" s="195"/>
      <c r="C777" s="200"/>
      <c r="D777" s="202"/>
      <c r="E777" s="198"/>
      <c r="F777" s="199"/>
      <c r="G777" s="203"/>
      <c r="H777" s="203"/>
    </row>
    <row r="778" spans="1:8" x14ac:dyDescent="0.2">
      <c r="A778" s="209"/>
      <c r="B778" s="195"/>
      <c r="C778" s="200"/>
      <c r="D778" s="202"/>
      <c r="E778" s="198"/>
      <c r="F778" s="199"/>
      <c r="G778" s="203"/>
      <c r="H778" s="203"/>
    </row>
    <row r="779" spans="1:8" x14ac:dyDescent="0.2">
      <c r="A779" s="209"/>
      <c r="B779" s="195"/>
      <c r="C779" s="200"/>
      <c r="D779" s="202"/>
      <c r="E779" s="198"/>
      <c r="F779" s="199"/>
      <c r="G779" s="203"/>
      <c r="H779" s="203"/>
    </row>
    <row r="780" spans="1:8" x14ac:dyDescent="0.2">
      <c r="A780" s="209"/>
      <c r="B780" s="195"/>
      <c r="C780" s="200"/>
      <c r="D780" s="202"/>
      <c r="E780" s="198"/>
      <c r="F780" s="199"/>
      <c r="G780" s="203"/>
      <c r="H780" s="203"/>
    </row>
    <row r="781" spans="1:8" x14ac:dyDescent="0.2">
      <c r="A781" s="209"/>
      <c r="B781" s="195"/>
      <c r="C781" s="200"/>
      <c r="D781" s="202"/>
      <c r="E781" s="198"/>
      <c r="F781" s="199"/>
      <c r="G781" s="203"/>
      <c r="H781" s="203"/>
    </row>
    <row r="782" spans="1:8" x14ac:dyDescent="0.2">
      <c r="A782" s="209"/>
      <c r="B782" s="195"/>
      <c r="C782" s="200"/>
      <c r="D782" s="202"/>
      <c r="E782" s="198"/>
      <c r="F782" s="199"/>
      <c r="G782" s="203"/>
      <c r="H782" s="203"/>
    </row>
    <row r="783" spans="1:8" x14ac:dyDescent="0.2">
      <c r="A783" s="209"/>
      <c r="B783" s="195"/>
      <c r="C783" s="200"/>
      <c r="D783" s="202"/>
      <c r="E783" s="198"/>
      <c r="F783" s="199"/>
      <c r="G783" s="203"/>
      <c r="H783" s="203"/>
    </row>
    <row r="784" spans="1:8" x14ac:dyDescent="0.2">
      <c r="A784" s="209"/>
      <c r="B784" s="195"/>
      <c r="C784" s="200"/>
      <c r="D784" s="202"/>
      <c r="E784" s="198"/>
      <c r="F784" s="199"/>
      <c r="G784" s="203"/>
      <c r="H784" s="203"/>
    </row>
    <row r="785" spans="1:8" x14ac:dyDescent="0.2">
      <c r="A785" s="209"/>
      <c r="B785" s="195"/>
      <c r="C785" s="200"/>
      <c r="D785" s="202"/>
      <c r="E785" s="198"/>
      <c r="F785" s="199"/>
      <c r="G785" s="203"/>
      <c r="H785" s="203"/>
    </row>
    <row r="786" spans="1:8" x14ac:dyDescent="0.2">
      <c r="A786" s="209"/>
      <c r="B786" s="195"/>
      <c r="C786" s="200"/>
      <c r="D786" s="202"/>
      <c r="E786" s="198"/>
      <c r="F786" s="199"/>
      <c r="G786" s="203"/>
      <c r="H786" s="203"/>
    </row>
    <row r="787" spans="1:8" x14ac:dyDescent="0.2">
      <c r="A787" s="209"/>
      <c r="B787" s="195"/>
      <c r="C787" s="200"/>
      <c r="D787" s="202"/>
      <c r="E787" s="198"/>
      <c r="F787" s="199"/>
      <c r="G787" s="203"/>
      <c r="H787" s="203"/>
    </row>
    <row r="788" spans="1:8" x14ac:dyDescent="0.2">
      <c r="A788" s="209"/>
      <c r="B788" s="195"/>
      <c r="C788" s="200"/>
      <c r="D788" s="202"/>
      <c r="E788" s="198"/>
      <c r="F788" s="199"/>
      <c r="G788" s="203"/>
      <c r="H788" s="203"/>
    </row>
    <row r="789" spans="1:8" x14ac:dyDescent="0.2">
      <c r="A789" s="209"/>
      <c r="B789" s="195"/>
      <c r="C789" s="200"/>
      <c r="D789" s="202"/>
      <c r="E789" s="198"/>
      <c r="F789" s="199"/>
      <c r="G789" s="203"/>
      <c r="H789" s="203"/>
    </row>
    <row r="790" spans="1:8" x14ac:dyDescent="0.2">
      <c r="A790" s="209"/>
      <c r="B790" s="195"/>
      <c r="C790" s="200"/>
      <c r="D790" s="202"/>
      <c r="E790" s="198"/>
      <c r="F790" s="199"/>
      <c r="G790" s="203"/>
      <c r="H790" s="203"/>
    </row>
    <row r="791" spans="1:8" x14ac:dyDescent="0.2">
      <c r="A791" s="209"/>
      <c r="B791" s="195"/>
      <c r="C791" s="200"/>
      <c r="D791" s="202"/>
      <c r="E791" s="198"/>
      <c r="F791" s="199"/>
      <c r="G791" s="203"/>
      <c r="H791" s="203"/>
    </row>
    <row r="792" spans="1:8" x14ac:dyDescent="0.2">
      <c r="A792" s="209"/>
      <c r="B792" s="195"/>
      <c r="C792" s="200"/>
      <c r="D792" s="202"/>
      <c r="E792" s="198"/>
      <c r="F792" s="199"/>
      <c r="G792" s="203"/>
      <c r="H792" s="203"/>
    </row>
    <row r="793" spans="1:8" x14ac:dyDescent="0.2">
      <c r="A793" s="209"/>
      <c r="B793" s="195"/>
      <c r="C793" s="200"/>
      <c r="D793" s="202"/>
      <c r="E793" s="198"/>
      <c r="F793" s="199"/>
      <c r="G793" s="203"/>
      <c r="H793" s="203"/>
    </row>
    <row r="794" spans="1:8" x14ac:dyDescent="0.2">
      <c r="A794" s="209"/>
      <c r="B794" s="195"/>
      <c r="C794" s="200"/>
      <c r="D794" s="202"/>
      <c r="E794" s="198"/>
      <c r="F794" s="199"/>
      <c r="G794" s="203"/>
      <c r="H794" s="203"/>
    </row>
    <row r="795" spans="1:8" x14ac:dyDescent="0.2">
      <c r="A795" s="209"/>
      <c r="B795" s="195"/>
      <c r="C795" s="200"/>
      <c r="D795" s="202"/>
      <c r="E795" s="198"/>
      <c r="F795" s="199"/>
      <c r="G795" s="203"/>
      <c r="H795" s="203"/>
    </row>
    <row r="796" spans="1:8" x14ac:dyDescent="0.2">
      <c r="A796" s="209"/>
      <c r="B796" s="195"/>
      <c r="C796" s="200"/>
      <c r="D796" s="202"/>
      <c r="E796" s="198"/>
      <c r="F796" s="199"/>
      <c r="G796" s="203"/>
      <c r="H796" s="203"/>
    </row>
    <row r="797" spans="1:8" x14ac:dyDescent="0.2">
      <c r="A797" s="209"/>
      <c r="B797" s="195"/>
      <c r="C797" s="200"/>
      <c r="D797" s="202"/>
      <c r="E797" s="198"/>
      <c r="F797" s="199"/>
      <c r="G797" s="203"/>
      <c r="H797" s="203"/>
    </row>
    <row r="798" spans="1:8" x14ac:dyDescent="0.2">
      <c r="A798" s="209"/>
      <c r="B798" s="195"/>
      <c r="C798" s="200"/>
      <c r="D798" s="202"/>
      <c r="E798" s="198"/>
      <c r="F798" s="199"/>
      <c r="G798" s="203"/>
      <c r="H798" s="203"/>
    </row>
    <row r="799" spans="1:8" x14ac:dyDescent="0.2">
      <c r="A799" s="209"/>
      <c r="B799" s="195"/>
      <c r="C799" s="200"/>
      <c r="D799" s="202"/>
      <c r="E799" s="198"/>
      <c r="F799" s="199"/>
      <c r="G799" s="203"/>
      <c r="H799" s="203"/>
    </row>
    <row r="800" spans="1:8" x14ac:dyDescent="0.2">
      <c r="A800" s="209"/>
      <c r="B800" s="195"/>
      <c r="C800" s="200"/>
      <c r="D800" s="202"/>
      <c r="E800" s="198"/>
      <c r="F800" s="199"/>
      <c r="G800" s="203"/>
      <c r="H800" s="203"/>
    </row>
    <row r="801" spans="1:8" x14ac:dyDescent="0.2">
      <c r="A801" s="209"/>
      <c r="B801" s="195"/>
      <c r="C801" s="200"/>
      <c r="D801" s="202"/>
      <c r="E801" s="198"/>
      <c r="F801" s="199"/>
      <c r="G801" s="203"/>
      <c r="H801" s="203"/>
    </row>
    <row r="802" spans="1:8" x14ac:dyDescent="0.2">
      <c r="A802" s="209"/>
      <c r="B802" s="195"/>
      <c r="C802" s="200"/>
      <c r="D802" s="202"/>
      <c r="E802" s="198"/>
      <c r="F802" s="199"/>
      <c r="G802" s="203"/>
      <c r="H802" s="203"/>
    </row>
    <row r="803" spans="1:8" x14ac:dyDescent="0.2">
      <c r="A803" s="209"/>
      <c r="B803" s="195"/>
      <c r="C803" s="200"/>
      <c r="D803" s="202"/>
      <c r="E803" s="198"/>
      <c r="F803" s="199"/>
      <c r="G803" s="203"/>
      <c r="H803" s="203"/>
    </row>
    <row r="804" spans="1:8" x14ac:dyDescent="0.2">
      <c r="A804" s="209"/>
      <c r="B804" s="195"/>
      <c r="C804" s="200"/>
      <c r="D804" s="202"/>
      <c r="E804" s="198"/>
      <c r="F804" s="199"/>
      <c r="G804" s="203"/>
      <c r="H804" s="203"/>
    </row>
    <row r="805" spans="1:8" x14ac:dyDescent="0.2">
      <c r="A805" s="209"/>
      <c r="B805" s="195"/>
      <c r="C805" s="200"/>
      <c r="D805" s="202"/>
      <c r="E805" s="198"/>
      <c r="F805" s="199"/>
      <c r="G805" s="203"/>
      <c r="H805" s="203"/>
    </row>
    <row r="806" spans="1:8" x14ac:dyDescent="0.2">
      <c r="A806" s="209"/>
      <c r="B806" s="195"/>
      <c r="C806" s="200"/>
      <c r="D806" s="202"/>
      <c r="E806" s="198"/>
      <c r="F806" s="199"/>
      <c r="G806" s="203"/>
      <c r="H806" s="203"/>
    </row>
    <row r="807" spans="1:8" x14ac:dyDescent="0.2">
      <c r="A807" s="209"/>
      <c r="B807" s="195"/>
      <c r="C807" s="200"/>
      <c r="D807" s="202"/>
      <c r="E807" s="198"/>
      <c r="F807" s="199"/>
      <c r="G807" s="203"/>
      <c r="H807" s="203"/>
    </row>
    <row r="808" spans="1:8" x14ac:dyDescent="0.2">
      <c r="A808" s="209"/>
      <c r="B808" s="195"/>
      <c r="C808" s="200"/>
      <c r="D808" s="202"/>
      <c r="E808" s="198"/>
      <c r="F808" s="199"/>
      <c r="G808" s="203"/>
      <c r="H808" s="203"/>
    </row>
    <row r="809" spans="1:8" x14ac:dyDescent="0.2">
      <c r="A809" s="209"/>
      <c r="B809" s="195"/>
      <c r="C809" s="200"/>
      <c r="D809" s="202"/>
      <c r="E809" s="198"/>
      <c r="F809" s="199"/>
      <c r="G809" s="203"/>
      <c r="H809" s="203"/>
    </row>
    <row r="810" spans="1:8" x14ac:dyDescent="0.2">
      <c r="A810" s="209"/>
      <c r="B810" s="195"/>
      <c r="C810" s="200"/>
      <c r="D810" s="202"/>
      <c r="E810" s="198"/>
      <c r="F810" s="199"/>
      <c r="G810" s="203"/>
      <c r="H810" s="203"/>
    </row>
    <row r="811" spans="1:8" x14ac:dyDescent="0.2">
      <c r="A811" s="209"/>
      <c r="B811" s="195"/>
      <c r="C811" s="200"/>
      <c r="D811" s="202"/>
      <c r="E811" s="198"/>
      <c r="F811" s="199"/>
      <c r="G811" s="203"/>
      <c r="H811" s="203"/>
    </row>
    <row r="812" spans="1:8" x14ac:dyDescent="0.2">
      <c r="A812" s="209"/>
      <c r="B812" s="195"/>
      <c r="C812" s="200"/>
      <c r="D812" s="202"/>
      <c r="E812" s="198"/>
      <c r="F812" s="199"/>
      <c r="G812" s="203"/>
      <c r="H812" s="203"/>
    </row>
    <row r="813" spans="1:8" x14ac:dyDescent="0.2">
      <c r="A813" s="209"/>
      <c r="B813" s="195"/>
      <c r="C813" s="200"/>
      <c r="D813" s="202"/>
      <c r="E813" s="198"/>
      <c r="F813" s="199"/>
      <c r="G813" s="203"/>
      <c r="H813" s="203"/>
    </row>
    <row r="814" spans="1:8" x14ac:dyDescent="0.2">
      <c r="A814" s="209"/>
      <c r="B814" s="195"/>
      <c r="C814" s="200"/>
      <c r="D814" s="202"/>
      <c r="E814" s="198"/>
      <c r="F814" s="199"/>
      <c r="G814" s="203"/>
      <c r="H814" s="203"/>
    </row>
    <row r="815" spans="1:8" x14ac:dyDescent="0.2">
      <c r="A815" s="209"/>
      <c r="B815" s="195"/>
      <c r="C815" s="200"/>
      <c r="D815" s="202"/>
      <c r="E815" s="198"/>
      <c r="F815" s="199"/>
      <c r="G815" s="203"/>
      <c r="H815" s="203"/>
    </row>
    <row r="816" spans="1:8" x14ac:dyDescent="0.2">
      <c r="A816" s="209"/>
      <c r="B816" s="195"/>
      <c r="C816" s="200"/>
      <c r="D816" s="202"/>
      <c r="E816" s="198"/>
      <c r="F816" s="199"/>
      <c r="G816" s="203"/>
      <c r="H816" s="203"/>
    </row>
    <row r="817" spans="1:8" x14ac:dyDescent="0.2">
      <c r="A817" s="209"/>
      <c r="B817" s="195"/>
      <c r="C817" s="200"/>
      <c r="D817" s="202"/>
      <c r="E817" s="198"/>
      <c r="F817" s="199"/>
      <c r="G817" s="203"/>
      <c r="H817" s="203"/>
    </row>
    <row r="818" spans="1:8" x14ac:dyDescent="0.2">
      <c r="A818" s="209"/>
      <c r="B818" s="195"/>
      <c r="C818" s="200"/>
      <c r="D818" s="202"/>
      <c r="E818" s="198"/>
      <c r="F818" s="199"/>
      <c r="G818" s="203"/>
      <c r="H818" s="203"/>
    </row>
    <row r="819" spans="1:8" x14ac:dyDescent="0.2">
      <c r="A819" s="209"/>
      <c r="B819" s="195"/>
      <c r="C819" s="200"/>
      <c r="D819" s="202"/>
      <c r="E819" s="198"/>
      <c r="F819" s="199"/>
      <c r="G819" s="203"/>
      <c r="H819" s="203"/>
    </row>
    <row r="820" spans="1:8" x14ac:dyDescent="0.2">
      <c r="A820" s="209"/>
      <c r="B820" s="195"/>
      <c r="C820" s="200"/>
      <c r="D820" s="202"/>
      <c r="E820" s="198"/>
      <c r="F820" s="199"/>
      <c r="G820" s="203"/>
      <c r="H820" s="203"/>
    </row>
    <row r="821" spans="1:8" x14ac:dyDescent="0.2">
      <c r="A821" s="209"/>
      <c r="B821" s="195"/>
      <c r="C821" s="200"/>
      <c r="D821" s="202"/>
      <c r="E821" s="198"/>
      <c r="F821" s="199"/>
      <c r="G821" s="203"/>
      <c r="H821" s="203"/>
    </row>
    <row r="822" spans="1:8" x14ac:dyDescent="0.2">
      <c r="A822" s="209"/>
      <c r="B822" s="195"/>
      <c r="C822" s="200"/>
      <c r="D822" s="202"/>
      <c r="E822" s="198"/>
      <c r="F822" s="199"/>
      <c r="G822" s="203"/>
      <c r="H822" s="203"/>
    </row>
    <row r="823" spans="1:8" x14ac:dyDescent="0.2">
      <c r="A823" s="209"/>
      <c r="B823" s="195"/>
      <c r="C823" s="200"/>
      <c r="D823" s="202"/>
      <c r="E823" s="198"/>
      <c r="F823" s="199"/>
      <c r="G823" s="203"/>
      <c r="H823" s="203"/>
    </row>
    <row r="824" spans="1:8" x14ac:dyDescent="0.2">
      <c r="A824" s="209"/>
      <c r="B824" s="195"/>
      <c r="C824" s="200"/>
      <c r="D824" s="202"/>
      <c r="E824" s="198"/>
      <c r="F824" s="199"/>
      <c r="G824" s="203"/>
      <c r="H824" s="203"/>
    </row>
    <row r="825" spans="1:8" x14ac:dyDescent="0.2">
      <c r="A825" s="209"/>
      <c r="B825" s="195"/>
      <c r="C825" s="200"/>
      <c r="D825" s="202"/>
      <c r="E825" s="198"/>
      <c r="F825" s="199"/>
      <c r="G825" s="203"/>
      <c r="H825" s="203"/>
    </row>
    <row r="826" spans="1:8" x14ac:dyDescent="0.2">
      <c r="A826" s="209"/>
      <c r="B826" s="195"/>
      <c r="C826" s="200"/>
      <c r="D826" s="202"/>
      <c r="E826" s="198"/>
      <c r="F826" s="199"/>
      <c r="G826" s="203"/>
      <c r="H826" s="203"/>
    </row>
    <row r="827" spans="1:8" x14ac:dyDescent="0.2">
      <c r="A827" s="209"/>
      <c r="B827" s="195"/>
      <c r="C827" s="200"/>
      <c r="D827" s="202"/>
      <c r="E827" s="198"/>
      <c r="F827" s="199"/>
      <c r="G827" s="203"/>
      <c r="H827" s="203"/>
    </row>
    <row r="828" spans="1:8" x14ac:dyDescent="0.2">
      <c r="A828" s="209"/>
      <c r="B828" s="195"/>
      <c r="C828" s="200"/>
      <c r="D828" s="202"/>
      <c r="E828" s="198"/>
      <c r="F828" s="199"/>
      <c r="G828" s="203"/>
      <c r="H828" s="203"/>
    </row>
    <row r="829" spans="1:8" x14ac:dyDescent="0.2">
      <c r="A829" s="209"/>
      <c r="B829" s="195"/>
      <c r="C829" s="200"/>
      <c r="D829" s="202"/>
      <c r="E829" s="198"/>
      <c r="F829" s="199"/>
      <c r="G829" s="203"/>
      <c r="H829" s="203"/>
    </row>
    <row r="830" spans="1:8" x14ac:dyDescent="0.2">
      <c r="A830" s="209"/>
      <c r="B830" s="195"/>
      <c r="C830" s="200"/>
      <c r="D830" s="202"/>
      <c r="E830" s="198"/>
      <c r="F830" s="199"/>
      <c r="G830" s="203"/>
      <c r="H830" s="203"/>
    </row>
    <row r="831" spans="1:8" x14ac:dyDescent="0.2">
      <c r="A831" s="209"/>
      <c r="B831" s="195"/>
      <c r="C831" s="200"/>
      <c r="D831" s="202"/>
      <c r="E831" s="198"/>
      <c r="F831" s="199"/>
      <c r="G831" s="203"/>
      <c r="H831" s="203"/>
    </row>
    <row r="832" spans="1:8" x14ac:dyDescent="0.2">
      <c r="A832" s="209"/>
      <c r="B832" s="195"/>
      <c r="C832" s="200"/>
      <c r="D832" s="202"/>
      <c r="E832" s="198"/>
      <c r="F832" s="199"/>
      <c r="G832" s="203"/>
      <c r="H832" s="203"/>
    </row>
    <row r="833" spans="1:8" x14ac:dyDescent="0.2">
      <c r="A833" s="209"/>
      <c r="B833" s="195"/>
      <c r="C833" s="200"/>
      <c r="D833" s="202"/>
      <c r="E833" s="198"/>
      <c r="F833" s="199"/>
      <c r="G833" s="203"/>
      <c r="H833" s="203"/>
    </row>
    <row r="834" spans="1:8" x14ac:dyDescent="0.2">
      <c r="A834" s="209"/>
      <c r="B834" s="195"/>
      <c r="C834" s="200"/>
      <c r="D834" s="202"/>
      <c r="E834" s="198"/>
      <c r="F834" s="199"/>
      <c r="G834" s="203"/>
      <c r="H834" s="203"/>
    </row>
    <row r="835" spans="1:8" x14ac:dyDescent="0.2">
      <c r="A835" s="209"/>
      <c r="B835" s="195"/>
      <c r="C835" s="200"/>
      <c r="D835" s="202"/>
      <c r="E835" s="198"/>
      <c r="F835" s="199"/>
      <c r="G835" s="203"/>
      <c r="H835" s="203"/>
    </row>
    <row r="836" spans="1:8" x14ac:dyDescent="0.2">
      <c r="A836" s="209"/>
      <c r="B836" s="195"/>
      <c r="C836" s="200"/>
      <c r="D836" s="202"/>
      <c r="E836" s="198"/>
      <c r="F836" s="199"/>
      <c r="G836" s="203"/>
      <c r="H836" s="203"/>
    </row>
    <row r="837" spans="1:8" x14ac:dyDescent="0.2">
      <c r="A837" s="209"/>
      <c r="B837" s="195"/>
      <c r="C837" s="200"/>
      <c r="D837" s="202"/>
      <c r="E837" s="198"/>
      <c r="F837" s="199"/>
      <c r="G837" s="203"/>
      <c r="H837" s="203"/>
    </row>
    <row r="838" spans="1:8" x14ac:dyDescent="0.2">
      <c r="A838" s="209"/>
      <c r="B838" s="195"/>
      <c r="C838" s="200"/>
      <c r="D838" s="202"/>
      <c r="E838" s="198"/>
      <c r="F838" s="199"/>
      <c r="G838" s="203"/>
      <c r="H838" s="203"/>
    </row>
    <row r="839" spans="1:8" x14ac:dyDescent="0.2">
      <c r="A839" s="209"/>
      <c r="B839" s="195"/>
      <c r="C839" s="200"/>
      <c r="D839" s="202"/>
      <c r="E839" s="198"/>
      <c r="F839" s="199"/>
      <c r="G839" s="203"/>
      <c r="H839" s="203"/>
    </row>
    <row r="840" spans="1:8" x14ac:dyDescent="0.2">
      <c r="A840" s="209"/>
      <c r="B840" s="195"/>
      <c r="C840" s="200"/>
      <c r="D840" s="202"/>
      <c r="E840" s="198"/>
      <c r="F840" s="199"/>
      <c r="G840" s="203"/>
      <c r="H840" s="203"/>
    </row>
    <row r="841" spans="1:8" x14ac:dyDescent="0.2">
      <c r="A841" s="209"/>
      <c r="B841" s="195"/>
      <c r="C841" s="200"/>
      <c r="D841" s="202"/>
      <c r="E841" s="198"/>
      <c r="F841" s="199"/>
      <c r="G841" s="203"/>
      <c r="H841" s="203"/>
    </row>
    <row r="842" spans="1:8" x14ac:dyDescent="0.2">
      <c r="A842" s="209"/>
      <c r="B842" s="195"/>
      <c r="C842" s="200"/>
      <c r="D842" s="202"/>
      <c r="E842" s="198"/>
      <c r="F842" s="199"/>
      <c r="G842" s="203"/>
      <c r="H842" s="203"/>
    </row>
    <row r="843" spans="1:8" x14ac:dyDescent="0.2">
      <c r="A843" s="209"/>
      <c r="B843" s="195"/>
      <c r="C843" s="200"/>
      <c r="D843" s="202"/>
      <c r="E843" s="198"/>
      <c r="F843" s="199"/>
      <c r="G843" s="203"/>
      <c r="H843" s="203"/>
    </row>
    <row r="844" spans="1:8" x14ac:dyDescent="0.2">
      <c r="A844" s="209"/>
      <c r="B844" s="195"/>
      <c r="C844" s="200"/>
      <c r="D844" s="202"/>
      <c r="E844" s="198"/>
      <c r="F844" s="199"/>
      <c r="G844" s="203"/>
      <c r="H844" s="203"/>
    </row>
    <row r="845" spans="1:8" x14ac:dyDescent="0.2">
      <c r="A845" s="209"/>
      <c r="B845" s="195"/>
      <c r="C845" s="200"/>
      <c r="D845" s="202"/>
      <c r="E845" s="198"/>
      <c r="F845" s="199"/>
      <c r="G845" s="203"/>
      <c r="H845" s="203"/>
    </row>
    <row r="846" spans="1:8" x14ac:dyDescent="0.2">
      <c r="A846" s="209"/>
      <c r="B846" s="195"/>
      <c r="C846" s="200"/>
      <c r="D846" s="202"/>
      <c r="E846" s="198"/>
      <c r="F846" s="199"/>
      <c r="G846" s="203"/>
      <c r="H846" s="203"/>
    </row>
    <row r="847" spans="1:8" x14ac:dyDescent="0.2">
      <c r="A847" s="209"/>
      <c r="B847" s="195"/>
      <c r="C847" s="200"/>
      <c r="D847" s="202"/>
      <c r="E847" s="198"/>
      <c r="F847" s="199"/>
      <c r="G847" s="203"/>
      <c r="H847" s="203"/>
    </row>
    <row r="848" spans="1:8" x14ac:dyDescent="0.2">
      <c r="A848" s="209"/>
      <c r="B848" s="195"/>
      <c r="C848" s="200"/>
      <c r="D848" s="202"/>
      <c r="E848" s="198"/>
      <c r="F848" s="199"/>
      <c r="G848" s="203"/>
      <c r="H848" s="203"/>
    </row>
    <row r="849" spans="1:8" x14ac:dyDescent="0.2">
      <c r="A849" s="209"/>
      <c r="B849" s="195"/>
      <c r="C849" s="200"/>
      <c r="D849" s="202"/>
      <c r="E849" s="198"/>
      <c r="F849" s="199"/>
      <c r="G849" s="203"/>
      <c r="H849" s="203"/>
    </row>
    <row r="850" spans="1:8" x14ac:dyDescent="0.2">
      <c r="A850" s="209"/>
      <c r="B850" s="195"/>
      <c r="C850" s="200"/>
      <c r="D850" s="202"/>
      <c r="E850" s="198"/>
      <c r="F850" s="199"/>
      <c r="G850" s="203"/>
      <c r="H850" s="203"/>
    </row>
    <row r="851" spans="1:8" x14ac:dyDescent="0.2">
      <c r="A851" s="209"/>
      <c r="B851" s="195"/>
      <c r="C851" s="200"/>
      <c r="D851" s="202"/>
      <c r="E851" s="198"/>
      <c r="F851" s="199"/>
      <c r="G851" s="203"/>
      <c r="H851" s="203"/>
    </row>
    <row r="852" spans="1:8" x14ac:dyDescent="0.2">
      <c r="A852" s="209"/>
      <c r="B852" s="195"/>
      <c r="C852" s="200"/>
      <c r="D852" s="202"/>
      <c r="E852" s="198"/>
      <c r="F852" s="199"/>
      <c r="G852" s="203"/>
      <c r="H852" s="203"/>
    </row>
    <row r="853" spans="1:8" x14ac:dyDescent="0.2">
      <c r="A853" s="209"/>
      <c r="B853" s="195"/>
      <c r="C853" s="200"/>
      <c r="D853" s="202"/>
      <c r="E853" s="198"/>
      <c r="F853" s="199"/>
      <c r="G853" s="203"/>
      <c r="H853" s="203"/>
    </row>
    <row r="854" spans="1:8" x14ac:dyDescent="0.2">
      <c r="A854" s="209"/>
      <c r="B854" s="195"/>
      <c r="C854" s="200"/>
      <c r="D854" s="202"/>
      <c r="E854" s="198"/>
      <c r="F854" s="199"/>
      <c r="G854" s="203"/>
      <c r="H854" s="203"/>
    </row>
    <row r="855" spans="1:8" x14ac:dyDescent="0.2">
      <c r="A855" s="209"/>
      <c r="B855" s="195"/>
      <c r="C855" s="200"/>
      <c r="D855" s="202"/>
      <c r="E855" s="198"/>
      <c r="F855" s="199"/>
      <c r="G855" s="203"/>
      <c r="H855" s="203"/>
    </row>
    <row r="856" spans="1:8" x14ac:dyDescent="0.2">
      <c r="A856" s="209"/>
      <c r="B856" s="195"/>
      <c r="C856" s="200"/>
      <c r="D856" s="202"/>
      <c r="E856" s="198"/>
      <c r="F856" s="199"/>
      <c r="G856" s="203"/>
      <c r="H856" s="203"/>
    </row>
    <row r="857" spans="1:8" x14ac:dyDescent="0.2">
      <c r="A857" s="209"/>
      <c r="B857" s="195"/>
      <c r="C857" s="200"/>
      <c r="D857" s="202"/>
      <c r="E857" s="198"/>
      <c r="F857" s="199"/>
      <c r="G857" s="203"/>
      <c r="H857" s="203"/>
    </row>
    <row r="858" spans="1:8" x14ac:dyDescent="0.2">
      <c r="A858" s="209"/>
      <c r="B858" s="195"/>
      <c r="C858" s="200"/>
      <c r="D858" s="202"/>
      <c r="E858" s="198"/>
      <c r="F858" s="199"/>
      <c r="G858" s="203"/>
      <c r="H858" s="203"/>
    </row>
    <row r="859" spans="1:8" x14ac:dyDescent="0.2">
      <c r="A859" s="209"/>
      <c r="B859" s="195"/>
      <c r="C859" s="200"/>
      <c r="D859" s="202"/>
      <c r="E859" s="198"/>
      <c r="F859" s="199"/>
      <c r="G859" s="203"/>
      <c r="H859" s="203"/>
    </row>
    <row r="860" spans="1:8" x14ac:dyDescent="0.2">
      <c r="A860" s="209"/>
      <c r="B860" s="195"/>
      <c r="C860" s="200"/>
      <c r="D860" s="202"/>
      <c r="E860" s="198"/>
      <c r="F860" s="199"/>
      <c r="G860" s="203"/>
      <c r="H860" s="203"/>
    </row>
    <row r="861" spans="1:8" x14ac:dyDescent="0.2">
      <c r="A861" s="209"/>
      <c r="B861" s="195"/>
      <c r="C861" s="200"/>
      <c r="D861" s="202"/>
      <c r="E861" s="198"/>
      <c r="F861" s="199"/>
      <c r="G861" s="203"/>
      <c r="H861" s="203"/>
    </row>
    <row r="862" spans="1:8" x14ac:dyDescent="0.2">
      <c r="A862" s="209"/>
      <c r="B862" s="195"/>
      <c r="C862" s="200"/>
      <c r="D862" s="202"/>
      <c r="E862" s="198"/>
      <c r="F862" s="199"/>
      <c r="G862" s="203"/>
      <c r="H862" s="203"/>
    </row>
    <row r="863" spans="1:8" x14ac:dyDescent="0.2">
      <c r="A863" s="209"/>
      <c r="B863" s="195"/>
      <c r="C863" s="200"/>
      <c r="D863" s="202"/>
      <c r="E863" s="198"/>
      <c r="F863" s="199"/>
      <c r="G863" s="203"/>
      <c r="H863" s="203"/>
    </row>
    <row r="864" spans="1:8" x14ac:dyDescent="0.2">
      <c r="A864" s="209"/>
      <c r="B864" s="195"/>
      <c r="C864" s="200"/>
      <c r="D864" s="202"/>
      <c r="E864" s="198"/>
      <c r="F864" s="199"/>
      <c r="G864" s="203"/>
      <c r="H864" s="203"/>
    </row>
    <row r="865" spans="1:8" x14ac:dyDescent="0.2">
      <c r="A865" s="209"/>
      <c r="B865" s="195"/>
      <c r="C865" s="200"/>
      <c r="D865" s="202"/>
      <c r="E865" s="198"/>
      <c r="F865" s="199"/>
      <c r="G865" s="203"/>
      <c r="H865" s="203"/>
    </row>
    <row r="866" spans="1:8" x14ac:dyDescent="0.2">
      <c r="A866" s="209"/>
      <c r="B866" s="195"/>
      <c r="C866" s="200"/>
      <c r="D866" s="202"/>
      <c r="E866" s="198"/>
      <c r="F866" s="199"/>
      <c r="G866" s="203"/>
      <c r="H866" s="203"/>
    </row>
    <row r="867" spans="1:8" x14ac:dyDescent="0.2">
      <c r="A867" s="209"/>
      <c r="B867" s="195"/>
      <c r="C867" s="200"/>
      <c r="D867" s="202"/>
      <c r="E867" s="198"/>
      <c r="F867" s="199"/>
      <c r="G867" s="203"/>
      <c r="H867" s="203"/>
    </row>
    <row r="868" spans="1:8" x14ac:dyDescent="0.2">
      <c r="A868" s="209"/>
      <c r="B868" s="195"/>
      <c r="C868" s="200"/>
      <c r="D868" s="202"/>
      <c r="E868" s="198"/>
      <c r="F868" s="199"/>
      <c r="G868" s="203"/>
      <c r="H868" s="203"/>
    </row>
    <row r="869" spans="1:8" x14ac:dyDescent="0.2">
      <c r="A869" s="209"/>
      <c r="B869" s="195"/>
      <c r="C869" s="200"/>
      <c r="D869" s="202"/>
      <c r="E869" s="198"/>
      <c r="F869" s="199"/>
      <c r="G869" s="203"/>
      <c r="H869" s="203"/>
    </row>
    <row r="870" spans="1:8" x14ac:dyDescent="0.2">
      <c r="A870" s="209"/>
      <c r="B870" s="195"/>
      <c r="C870" s="200"/>
      <c r="D870" s="202"/>
      <c r="E870" s="198"/>
      <c r="F870" s="199"/>
      <c r="G870" s="203"/>
      <c r="H870" s="203"/>
    </row>
    <row r="871" spans="1:8" x14ac:dyDescent="0.2">
      <c r="A871" s="209"/>
      <c r="B871" s="195"/>
      <c r="C871" s="200"/>
      <c r="D871" s="202"/>
      <c r="E871" s="198"/>
      <c r="F871" s="199"/>
      <c r="G871" s="203"/>
      <c r="H871" s="203"/>
    </row>
    <row r="872" spans="1:8" x14ac:dyDescent="0.2">
      <c r="A872" s="209"/>
      <c r="B872" s="195"/>
      <c r="C872" s="200"/>
      <c r="D872" s="202"/>
      <c r="E872" s="198"/>
      <c r="F872" s="199"/>
      <c r="G872" s="203"/>
      <c r="H872" s="203"/>
    </row>
    <row r="873" spans="1:8" x14ac:dyDescent="0.2">
      <c r="A873" s="209"/>
      <c r="B873" s="195"/>
      <c r="C873" s="200"/>
      <c r="D873" s="202"/>
      <c r="E873" s="198"/>
      <c r="F873" s="199"/>
      <c r="G873" s="203"/>
      <c r="H873" s="203"/>
    </row>
    <row r="874" spans="1:8" x14ac:dyDescent="0.2">
      <c r="A874" s="209"/>
      <c r="B874" s="195"/>
      <c r="C874" s="200"/>
      <c r="D874" s="202"/>
      <c r="E874" s="198"/>
      <c r="F874" s="199"/>
      <c r="G874" s="203"/>
      <c r="H874" s="203"/>
    </row>
    <row r="875" spans="1:8" x14ac:dyDescent="0.2">
      <c r="A875" s="209"/>
      <c r="B875" s="195"/>
      <c r="C875" s="200"/>
      <c r="D875" s="202"/>
      <c r="E875" s="198"/>
      <c r="F875" s="199"/>
      <c r="G875" s="203"/>
      <c r="H875" s="203"/>
    </row>
    <row r="876" spans="1:8" x14ac:dyDescent="0.2">
      <c r="A876" s="209"/>
      <c r="B876" s="195"/>
      <c r="C876" s="200"/>
      <c r="D876" s="202"/>
      <c r="E876" s="198"/>
      <c r="F876" s="199"/>
      <c r="G876" s="203"/>
      <c r="H876" s="203"/>
    </row>
    <row r="877" spans="1:8" x14ac:dyDescent="0.2">
      <c r="A877" s="209"/>
      <c r="B877" s="195"/>
      <c r="C877" s="200"/>
      <c r="D877" s="202"/>
      <c r="E877" s="198"/>
      <c r="F877" s="199"/>
      <c r="G877" s="203"/>
      <c r="H877" s="203"/>
    </row>
    <row r="878" spans="1:8" x14ac:dyDescent="0.2">
      <c r="A878" s="209"/>
      <c r="B878" s="195"/>
      <c r="C878" s="200"/>
      <c r="D878" s="202"/>
      <c r="E878" s="198"/>
      <c r="F878" s="199"/>
      <c r="G878" s="203"/>
      <c r="H878" s="203"/>
    </row>
    <row r="879" spans="1:8" x14ac:dyDescent="0.2">
      <c r="A879" s="209"/>
      <c r="B879" s="195"/>
      <c r="C879" s="200"/>
      <c r="D879" s="202"/>
      <c r="E879" s="198"/>
      <c r="F879" s="199"/>
      <c r="G879" s="203"/>
      <c r="H879" s="203"/>
    </row>
    <row r="880" spans="1:8" x14ac:dyDescent="0.2">
      <c r="A880" s="209"/>
      <c r="B880" s="195"/>
      <c r="C880" s="200"/>
      <c r="D880" s="202"/>
      <c r="E880" s="198"/>
      <c r="F880" s="199"/>
      <c r="G880" s="203"/>
      <c r="H880" s="203"/>
    </row>
    <row r="881" spans="1:8" x14ac:dyDescent="0.2">
      <c r="A881" s="209"/>
      <c r="B881" s="195"/>
      <c r="C881" s="200"/>
      <c r="D881" s="202"/>
      <c r="E881" s="198"/>
      <c r="F881" s="199"/>
      <c r="G881" s="203"/>
      <c r="H881" s="203"/>
    </row>
    <row r="882" spans="1:8" x14ac:dyDescent="0.2">
      <c r="A882" s="209"/>
      <c r="B882" s="195"/>
      <c r="C882" s="200"/>
      <c r="D882" s="202"/>
      <c r="E882" s="198"/>
      <c r="F882" s="199"/>
      <c r="G882" s="203"/>
      <c r="H882" s="203"/>
    </row>
    <row r="883" spans="1:8" x14ac:dyDescent="0.2">
      <c r="A883" s="209"/>
      <c r="B883" s="195"/>
      <c r="C883" s="200"/>
      <c r="D883" s="202"/>
      <c r="E883" s="198"/>
      <c r="F883" s="199"/>
      <c r="G883" s="203"/>
      <c r="H883" s="203"/>
    </row>
    <row r="884" spans="1:8" x14ac:dyDescent="0.2">
      <c r="A884" s="209"/>
      <c r="B884" s="195"/>
      <c r="C884" s="200"/>
      <c r="D884" s="202"/>
      <c r="E884" s="198"/>
      <c r="F884" s="199"/>
      <c r="G884" s="203"/>
      <c r="H884" s="203"/>
    </row>
    <row r="885" spans="1:8" x14ac:dyDescent="0.2">
      <c r="A885" s="209"/>
      <c r="B885" s="195"/>
      <c r="C885" s="200"/>
      <c r="D885" s="202"/>
      <c r="E885" s="198"/>
      <c r="F885" s="199"/>
      <c r="G885" s="203"/>
      <c r="H885" s="203"/>
    </row>
    <row r="886" spans="1:8" x14ac:dyDescent="0.2">
      <c r="A886" s="209"/>
      <c r="B886" s="195"/>
      <c r="C886" s="200"/>
      <c r="D886" s="202"/>
      <c r="E886" s="198"/>
      <c r="F886" s="199"/>
      <c r="G886" s="203"/>
      <c r="H886" s="203"/>
    </row>
    <row r="887" spans="1:8" x14ac:dyDescent="0.2">
      <c r="A887" s="209"/>
      <c r="B887" s="195"/>
      <c r="C887" s="200"/>
      <c r="D887" s="202"/>
      <c r="E887" s="198"/>
      <c r="F887" s="199"/>
      <c r="G887" s="203"/>
      <c r="H887" s="203"/>
    </row>
    <row r="888" spans="1:8" x14ac:dyDescent="0.2">
      <c r="A888" s="209"/>
      <c r="B888" s="195"/>
      <c r="C888" s="200"/>
      <c r="D888" s="202"/>
      <c r="E888" s="198"/>
      <c r="F888" s="199"/>
      <c r="G888" s="203"/>
      <c r="H888" s="203"/>
    </row>
    <row r="889" spans="1:8" x14ac:dyDescent="0.2">
      <c r="A889" s="209"/>
      <c r="B889" s="195"/>
      <c r="C889" s="200"/>
      <c r="D889" s="202"/>
      <c r="E889" s="198"/>
      <c r="F889" s="199"/>
      <c r="G889" s="203"/>
      <c r="H889" s="203"/>
    </row>
    <row r="890" spans="1:8" x14ac:dyDescent="0.2">
      <c r="A890" s="209"/>
      <c r="B890" s="195"/>
      <c r="C890" s="200"/>
      <c r="D890" s="202"/>
      <c r="E890" s="198"/>
      <c r="F890" s="199"/>
      <c r="G890" s="203"/>
      <c r="H890" s="203"/>
    </row>
    <row r="891" spans="1:8" x14ac:dyDescent="0.2">
      <c r="A891" s="209"/>
      <c r="B891" s="195"/>
      <c r="C891" s="200"/>
      <c r="D891" s="202"/>
      <c r="E891" s="198"/>
      <c r="F891" s="199"/>
      <c r="G891" s="203"/>
      <c r="H891" s="203"/>
    </row>
    <row r="892" spans="1:8" x14ac:dyDescent="0.2">
      <c r="A892" s="209"/>
      <c r="B892" s="195"/>
      <c r="C892" s="200"/>
      <c r="D892" s="202"/>
      <c r="E892" s="198"/>
      <c r="F892" s="199"/>
      <c r="G892" s="203"/>
      <c r="H892" s="203"/>
    </row>
    <row r="893" spans="1:8" x14ac:dyDescent="0.2">
      <c r="A893" s="209"/>
      <c r="B893" s="195"/>
      <c r="C893" s="200"/>
      <c r="D893" s="202"/>
      <c r="E893" s="198"/>
      <c r="F893" s="199"/>
      <c r="G893" s="203"/>
      <c r="H893" s="203"/>
    </row>
    <row r="894" spans="1:8" x14ac:dyDescent="0.2">
      <c r="A894" s="209"/>
      <c r="B894" s="195"/>
      <c r="C894" s="200"/>
      <c r="D894" s="202"/>
      <c r="E894" s="198"/>
      <c r="F894" s="199"/>
      <c r="G894" s="203"/>
      <c r="H894" s="203"/>
    </row>
    <row r="895" spans="1:8" x14ac:dyDescent="0.2">
      <c r="A895" s="209"/>
      <c r="B895" s="195"/>
      <c r="C895" s="200"/>
      <c r="D895" s="202"/>
      <c r="E895" s="198"/>
      <c r="F895" s="199"/>
      <c r="G895" s="203"/>
      <c r="H895" s="203"/>
    </row>
    <row r="896" spans="1:8" x14ac:dyDescent="0.2">
      <c r="A896" s="209"/>
      <c r="B896" s="195"/>
      <c r="C896" s="200"/>
      <c r="D896" s="202"/>
      <c r="E896" s="198"/>
      <c r="F896" s="199"/>
      <c r="G896" s="203"/>
      <c r="H896" s="203"/>
    </row>
    <row r="897" spans="1:8" x14ac:dyDescent="0.2">
      <c r="A897" s="209"/>
      <c r="B897" s="195"/>
      <c r="C897" s="200"/>
      <c r="D897" s="202"/>
      <c r="E897" s="198"/>
      <c r="F897" s="199"/>
      <c r="G897" s="203"/>
      <c r="H897" s="203"/>
    </row>
    <row r="898" spans="1:8" x14ac:dyDescent="0.2">
      <c r="A898" s="209"/>
      <c r="B898" s="195"/>
      <c r="C898" s="200"/>
      <c r="D898" s="202"/>
      <c r="E898" s="198"/>
      <c r="F898" s="199"/>
      <c r="G898" s="203"/>
      <c r="H898" s="203"/>
    </row>
    <row r="899" spans="1:8" x14ac:dyDescent="0.2">
      <c r="A899" s="209"/>
      <c r="B899" s="195"/>
      <c r="C899" s="200"/>
      <c r="D899" s="202"/>
      <c r="E899" s="198"/>
      <c r="F899" s="199"/>
      <c r="G899" s="203"/>
      <c r="H899" s="203"/>
    </row>
    <row r="900" spans="1:8" x14ac:dyDescent="0.2">
      <c r="A900" s="209"/>
      <c r="B900" s="195"/>
      <c r="C900" s="200"/>
      <c r="D900" s="202"/>
      <c r="E900" s="198"/>
      <c r="F900" s="199"/>
      <c r="G900" s="203"/>
      <c r="H900" s="203"/>
    </row>
    <row r="901" spans="1:8" x14ac:dyDescent="0.2">
      <c r="A901" s="209"/>
      <c r="B901" s="195"/>
      <c r="C901" s="200"/>
      <c r="D901" s="202"/>
      <c r="E901" s="198"/>
      <c r="F901" s="199"/>
      <c r="G901" s="203"/>
      <c r="H901" s="203"/>
    </row>
    <row r="902" spans="1:8" x14ac:dyDescent="0.2">
      <c r="A902" s="209"/>
      <c r="B902" s="195"/>
      <c r="C902" s="200"/>
      <c r="D902" s="202"/>
      <c r="E902" s="198"/>
      <c r="F902" s="199"/>
      <c r="G902" s="203"/>
      <c r="H902" s="203"/>
    </row>
    <row r="903" spans="1:8" x14ac:dyDescent="0.2">
      <c r="A903" s="209"/>
      <c r="B903" s="195"/>
      <c r="C903" s="200"/>
      <c r="D903" s="202"/>
      <c r="E903" s="198"/>
      <c r="F903" s="199"/>
      <c r="G903" s="203"/>
      <c r="H903" s="203"/>
    </row>
    <row r="904" spans="1:8" x14ac:dyDescent="0.2">
      <c r="A904" s="209"/>
      <c r="B904" s="195"/>
      <c r="C904" s="200"/>
      <c r="D904" s="202"/>
      <c r="E904" s="198"/>
      <c r="F904" s="199"/>
      <c r="G904" s="203"/>
      <c r="H904" s="203"/>
    </row>
    <row r="905" spans="1:8" x14ac:dyDescent="0.2">
      <c r="A905" s="209"/>
      <c r="B905" s="195"/>
      <c r="C905" s="200"/>
      <c r="D905" s="202"/>
      <c r="E905" s="198"/>
      <c r="F905" s="199"/>
      <c r="G905" s="203"/>
      <c r="H905" s="203"/>
    </row>
    <row r="906" spans="1:8" x14ac:dyDescent="0.2">
      <c r="A906" s="209"/>
      <c r="B906" s="195"/>
      <c r="C906" s="200"/>
      <c r="D906" s="202"/>
      <c r="E906" s="198"/>
      <c r="F906" s="199"/>
      <c r="G906" s="203"/>
      <c r="H906" s="203"/>
    </row>
    <row r="907" spans="1:8" x14ac:dyDescent="0.2">
      <c r="A907" s="209"/>
      <c r="B907" s="195"/>
      <c r="C907" s="200"/>
      <c r="D907" s="202"/>
      <c r="E907" s="198"/>
      <c r="F907" s="199"/>
      <c r="G907" s="203"/>
      <c r="H907" s="203"/>
    </row>
    <row r="908" spans="1:8" x14ac:dyDescent="0.2">
      <c r="A908" s="209"/>
      <c r="B908" s="195"/>
      <c r="C908" s="200"/>
      <c r="D908" s="202"/>
      <c r="E908" s="198"/>
      <c r="F908" s="199"/>
      <c r="G908" s="203"/>
      <c r="H908" s="203"/>
    </row>
    <row r="909" spans="1:8" x14ac:dyDescent="0.2">
      <c r="A909" s="209"/>
      <c r="B909" s="195"/>
      <c r="C909" s="200"/>
      <c r="D909" s="202"/>
      <c r="E909" s="198"/>
      <c r="F909" s="199"/>
      <c r="G909" s="203"/>
      <c r="H909" s="203"/>
    </row>
    <row r="910" spans="1:8" x14ac:dyDescent="0.2">
      <c r="A910" s="209"/>
      <c r="B910" s="195"/>
      <c r="C910" s="200"/>
      <c r="D910" s="202"/>
      <c r="E910" s="198"/>
      <c r="F910" s="199"/>
      <c r="G910" s="203"/>
      <c r="H910" s="203"/>
    </row>
    <row r="911" spans="1:8" x14ac:dyDescent="0.2">
      <c r="A911" s="209"/>
      <c r="B911" s="195"/>
      <c r="C911" s="200"/>
      <c r="D911" s="202"/>
      <c r="E911" s="198"/>
      <c r="F911" s="199"/>
      <c r="G911" s="203"/>
      <c r="H911" s="203"/>
    </row>
    <row r="912" spans="1:8" x14ac:dyDescent="0.2">
      <c r="A912" s="209"/>
      <c r="B912" s="195"/>
      <c r="C912" s="200"/>
      <c r="D912" s="202"/>
      <c r="E912" s="198"/>
      <c r="F912" s="199"/>
      <c r="G912" s="203"/>
      <c r="H912" s="203"/>
    </row>
    <row r="913" spans="1:8" x14ac:dyDescent="0.2">
      <c r="A913" s="209"/>
      <c r="B913" s="195"/>
      <c r="C913" s="200"/>
      <c r="D913" s="202"/>
      <c r="E913" s="198"/>
      <c r="F913" s="199"/>
      <c r="G913" s="203"/>
      <c r="H913" s="203"/>
    </row>
    <row r="914" spans="1:8" x14ac:dyDescent="0.2">
      <c r="A914" s="209"/>
      <c r="B914" s="195"/>
      <c r="C914" s="200"/>
      <c r="D914" s="202"/>
      <c r="E914" s="198"/>
      <c r="F914" s="199"/>
      <c r="G914" s="203"/>
      <c r="H914" s="203"/>
    </row>
    <row r="915" spans="1:8" x14ac:dyDescent="0.2">
      <c r="A915" s="209"/>
      <c r="B915" s="195"/>
      <c r="C915" s="200"/>
      <c r="D915" s="202"/>
      <c r="E915" s="198"/>
      <c r="F915" s="199"/>
      <c r="G915" s="203"/>
      <c r="H915" s="203"/>
    </row>
    <row r="916" spans="1:8" x14ac:dyDescent="0.2">
      <c r="A916" s="209"/>
      <c r="B916" s="195"/>
      <c r="C916" s="200"/>
      <c r="D916" s="202"/>
      <c r="E916" s="198"/>
      <c r="F916" s="199"/>
      <c r="G916" s="203"/>
      <c r="H916" s="203"/>
    </row>
    <row r="917" spans="1:8" x14ac:dyDescent="0.2">
      <c r="A917" s="209"/>
      <c r="B917" s="195"/>
      <c r="C917" s="200"/>
      <c r="D917" s="202"/>
      <c r="E917" s="198"/>
      <c r="F917" s="199"/>
      <c r="G917" s="203"/>
      <c r="H917" s="203"/>
    </row>
    <row r="918" spans="1:8" x14ac:dyDescent="0.2">
      <c r="A918" s="209"/>
      <c r="B918" s="195"/>
      <c r="C918" s="200"/>
      <c r="D918" s="202"/>
      <c r="E918" s="198"/>
      <c r="F918" s="199"/>
      <c r="G918" s="203"/>
      <c r="H918" s="203"/>
    </row>
    <row r="919" spans="1:8" x14ac:dyDescent="0.2">
      <c r="A919" s="209"/>
      <c r="B919" s="195"/>
      <c r="C919" s="200"/>
      <c r="D919" s="202"/>
      <c r="E919" s="198"/>
      <c r="F919" s="199"/>
      <c r="G919" s="203"/>
      <c r="H919" s="203"/>
    </row>
    <row r="920" spans="1:8" x14ac:dyDescent="0.2">
      <c r="A920" s="209"/>
      <c r="B920" s="195"/>
      <c r="C920" s="200"/>
      <c r="D920" s="202"/>
      <c r="E920" s="198"/>
      <c r="F920" s="199"/>
      <c r="G920" s="203"/>
      <c r="H920" s="203"/>
    </row>
    <row r="921" spans="1:8" x14ac:dyDescent="0.2">
      <c r="A921" s="209"/>
      <c r="B921" s="195"/>
      <c r="C921" s="200"/>
      <c r="D921" s="202"/>
      <c r="E921" s="198"/>
      <c r="F921" s="199"/>
      <c r="G921" s="203"/>
      <c r="H921" s="203"/>
    </row>
    <row r="922" spans="1:8" x14ac:dyDescent="0.2">
      <c r="A922" s="209"/>
      <c r="B922" s="195"/>
      <c r="C922" s="200"/>
      <c r="D922" s="202"/>
      <c r="E922" s="198"/>
      <c r="F922" s="199"/>
      <c r="G922" s="203"/>
      <c r="H922" s="203"/>
    </row>
    <row r="923" spans="1:8" x14ac:dyDescent="0.2">
      <c r="A923" s="209"/>
      <c r="B923" s="195"/>
      <c r="C923" s="200"/>
      <c r="D923" s="202"/>
      <c r="E923" s="198"/>
      <c r="F923" s="199"/>
      <c r="G923" s="203"/>
      <c r="H923" s="203"/>
    </row>
    <row r="924" spans="1:8" x14ac:dyDescent="0.2">
      <c r="A924" s="209"/>
      <c r="B924" s="195"/>
      <c r="C924" s="200"/>
      <c r="D924" s="202"/>
      <c r="E924" s="198"/>
      <c r="F924" s="199"/>
      <c r="G924" s="203"/>
      <c r="H924" s="203"/>
    </row>
    <row r="925" spans="1:8" x14ac:dyDescent="0.2">
      <c r="A925" s="209"/>
      <c r="B925" s="195"/>
      <c r="C925" s="200"/>
      <c r="D925" s="202"/>
      <c r="E925" s="198"/>
      <c r="F925" s="199"/>
      <c r="G925" s="203"/>
      <c r="H925" s="203"/>
    </row>
    <row r="926" spans="1:8" x14ac:dyDescent="0.2">
      <c r="A926" s="209"/>
      <c r="B926" s="195"/>
      <c r="C926" s="200"/>
      <c r="D926" s="202"/>
      <c r="E926" s="198"/>
      <c r="F926" s="199"/>
      <c r="G926" s="203"/>
      <c r="H926" s="203"/>
    </row>
    <row r="927" spans="1:8" x14ac:dyDescent="0.2">
      <c r="A927" s="209"/>
      <c r="B927" s="195"/>
      <c r="C927" s="200"/>
      <c r="D927" s="202"/>
      <c r="E927" s="198"/>
      <c r="F927" s="199"/>
      <c r="G927" s="203"/>
      <c r="H927" s="203"/>
    </row>
    <row r="928" spans="1:8" x14ac:dyDescent="0.2">
      <c r="A928" s="209"/>
      <c r="B928" s="195"/>
      <c r="C928" s="200"/>
      <c r="D928" s="202"/>
      <c r="E928" s="198"/>
      <c r="F928" s="199"/>
      <c r="G928" s="203"/>
      <c r="H928" s="203"/>
    </row>
    <row r="929" spans="1:8" x14ac:dyDescent="0.2">
      <c r="A929" s="209"/>
      <c r="B929" s="195"/>
      <c r="C929" s="200"/>
      <c r="D929" s="202"/>
      <c r="E929" s="198"/>
      <c r="F929" s="199"/>
      <c r="G929" s="203"/>
      <c r="H929" s="203"/>
    </row>
    <row r="930" spans="1:8" x14ac:dyDescent="0.2">
      <c r="A930" s="209"/>
      <c r="B930" s="195"/>
      <c r="C930" s="200"/>
      <c r="D930" s="202"/>
      <c r="E930" s="198"/>
      <c r="F930" s="199"/>
      <c r="G930" s="203"/>
      <c r="H930" s="203"/>
    </row>
    <row r="931" spans="1:8" x14ac:dyDescent="0.2">
      <c r="A931" s="209"/>
      <c r="B931" s="195"/>
      <c r="C931" s="200"/>
      <c r="D931" s="202"/>
      <c r="E931" s="198"/>
      <c r="F931" s="199"/>
      <c r="G931" s="203"/>
      <c r="H931" s="203"/>
    </row>
    <row r="932" spans="1:8" x14ac:dyDescent="0.2">
      <c r="A932" s="209"/>
      <c r="B932" s="195"/>
      <c r="C932" s="200"/>
      <c r="D932" s="202"/>
      <c r="E932" s="198"/>
      <c r="F932" s="199"/>
      <c r="G932" s="203"/>
      <c r="H932" s="203"/>
    </row>
    <row r="933" spans="1:8" x14ac:dyDescent="0.2">
      <c r="A933" s="209"/>
      <c r="B933" s="195"/>
      <c r="C933" s="200"/>
      <c r="D933" s="202"/>
      <c r="E933" s="198"/>
      <c r="F933" s="199"/>
      <c r="G933" s="203"/>
      <c r="H933" s="203"/>
    </row>
    <row r="934" spans="1:8" x14ac:dyDescent="0.2">
      <c r="A934" s="209"/>
      <c r="B934" s="195"/>
      <c r="C934" s="200"/>
      <c r="D934" s="202"/>
      <c r="E934" s="198"/>
      <c r="F934" s="199"/>
      <c r="G934" s="203"/>
      <c r="H934" s="203"/>
    </row>
    <row r="935" spans="1:8" x14ac:dyDescent="0.2">
      <c r="A935" s="209"/>
      <c r="B935" s="195"/>
      <c r="C935" s="200"/>
      <c r="D935" s="202"/>
      <c r="E935" s="198"/>
      <c r="F935" s="199"/>
      <c r="G935" s="203"/>
      <c r="H935" s="203"/>
    </row>
    <row r="936" spans="1:8" x14ac:dyDescent="0.2">
      <c r="A936" s="209"/>
      <c r="B936" s="195"/>
      <c r="C936" s="200"/>
      <c r="D936" s="202"/>
      <c r="E936" s="198"/>
      <c r="F936" s="199"/>
      <c r="G936" s="203"/>
      <c r="H936" s="203"/>
    </row>
    <row r="937" spans="1:8" x14ac:dyDescent="0.2">
      <c r="A937" s="209"/>
      <c r="B937" s="195"/>
      <c r="C937" s="200"/>
      <c r="D937" s="202"/>
      <c r="E937" s="198"/>
      <c r="F937" s="199"/>
      <c r="G937" s="203"/>
      <c r="H937" s="203"/>
    </row>
    <row r="938" spans="1:8" x14ac:dyDescent="0.2">
      <c r="A938" s="209"/>
      <c r="B938" s="195"/>
      <c r="C938" s="200"/>
      <c r="D938" s="202"/>
      <c r="E938" s="198"/>
      <c r="F938" s="199"/>
      <c r="G938" s="203"/>
      <c r="H938" s="203"/>
    </row>
    <row r="939" spans="1:8" x14ac:dyDescent="0.2">
      <c r="A939" s="209"/>
      <c r="B939" s="195"/>
      <c r="C939" s="200"/>
      <c r="D939" s="202"/>
      <c r="E939" s="198"/>
      <c r="F939" s="199"/>
      <c r="G939" s="203"/>
      <c r="H939" s="203"/>
    </row>
    <row r="940" spans="1:8" x14ac:dyDescent="0.2">
      <c r="A940" s="209"/>
      <c r="B940" s="195"/>
      <c r="C940" s="200"/>
      <c r="D940" s="202"/>
      <c r="E940" s="198"/>
      <c r="F940" s="199"/>
      <c r="G940" s="203"/>
      <c r="H940" s="203"/>
    </row>
    <row r="941" spans="1:8" x14ac:dyDescent="0.2">
      <c r="A941" s="209"/>
      <c r="B941" s="195"/>
      <c r="C941" s="200"/>
      <c r="D941" s="202"/>
      <c r="E941" s="198"/>
      <c r="F941" s="199"/>
      <c r="G941" s="203"/>
      <c r="H941" s="203"/>
    </row>
    <row r="942" spans="1:8" x14ac:dyDescent="0.2">
      <c r="A942" s="209"/>
      <c r="B942" s="195"/>
      <c r="C942" s="200"/>
      <c r="D942" s="202"/>
      <c r="E942" s="198"/>
      <c r="F942" s="199"/>
      <c r="G942" s="203"/>
      <c r="H942" s="203"/>
    </row>
    <row r="943" spans="1:8" x14ac:dyDescent="0.2">
      <c r="A943" s="209"/>
      <c r="B943" s="195"/>
      <c r="C943" s="200"/>
      <c r="D943" s="202"/>
      <c r="E943" s="198"/>
      <c r="F943" s="199"/>
      <c r="G943" s="203"/>
      <c r="H943" s="203"/>
    </row>
    <row r="944" spans="1:8" x14ac:dyDescent="0.2">
      <c r="A944" s="209"/>
      <c r="B944" s="195"/>
      <c r="C944" s="200"/>
      <c r="D944" s="202"/>
      <c r="E944" s="198"/>
      <c r="F944" s="199"/>
      <c r="G944" s="203"/>
      <c r="H944" s="203"/>
    </row>
    <row r="945" spans="1:8" x14ac:dyDescent="0.2">
      <c r="A945" s="209"/>
      <c r="B945" s="195"/>
      <c r="C945" s="200"/>
      <c r="D945" s="202"/>
      <c r="E945" s="198"/>
      <c r="F945" s="199"/>
      <c r="G945" s="203"/>
      <c r="H945" s="203"/>
    </row>
    <row r="946" spans="1:8" x14ac:dyDescent="0.2">
      <c r="A946" s="209"/>
      <c r="B946" s="195"/>
      <c r="C946" s="200"/>
      <c r="D946" s="202"/>
      <c r="E946" s="198"/>
      <c r="F946" s="199"/>
      <c r="G946" s="203"/>
      <c r="H946" s="203"/>
    </row>
    <row r="947" spans="1:8" x14ac:dyDescent="0.2">
      <c r="A947" s="209"/>
      <c r="B947" s="195"/>
      <c r="C947" s="200"/>
      <c r="D947" s="202"/>
      <c r="E947" s="198"/>
      <c r="F947" s="199"/>
      <c r="G947" s="203"/>
      <c r="H947" s="203"/>
    </row>
    <row r="948" spans="1:8" x14ac:dyDescent="0.2">
      <c r="A948" s="209"/>
      <c r="B948" s="195"/>
      <c r="C948" s="200"/>
      <c r="D948" s="202"/>
      <c r="E948" s="198"/>
      <c r="F948" s="199"/>
      <c r="G948" s="203"/>
      <c r="H948" s="203"/>
    </row>
    <row r="949" spans="1:8" x14ac:dyDescent="0.2">
      <c r="A949" s="209"/>
      <c r="B949" s="195"/>
      <c r="C949" s="200"/>
      <c r="D949" s="202"/>
      <c r="E949" s="198"/>
      <c r="F949" s="199"/>
      <c r="G949" s="203"/>
      <c r="H949" s="203"/>
    </row>
    <row r="950" spans="1:8" x14ac:dyDescent="0.2">
      <c r="A950" s="209"/>
      <c r="B950" s="195"/>
      <c r="C950" s="200"/>
      <c r="D950" s="202"/>
      <c r="E950" s="198"/>
      <c r="F950" s="199"/>
      <c r="G950" s="203"/>
      <c r="H950" s="203"/>
    </row>
    <row r="951" spans="1:8" x14ac:dyDescent="0.2">
      <c r="A951" s="209"/>
      <c r="B951" s="195"/>
      <c r="C951" s="200"/>
      <c r="D951" s="202"/>
      <c r="E951" s="198"/>
      <c r="F951" s="199"/>
      <c r="G951" s="203"/>
      <c r="H951" s="203"/>
    </row>
    <row r="952" spans="1:8" x14ac:dyDescent="0.2">
      <c r="A952" s="209"/>
      <c r="B952" s="195"/>
      <c r="C952" s="200"/>
      <c r="D952" s="202"/>
      <c r="E952" s="198"/>
      <c r="F952" s="199"/>
      <c r="G952" s="203"/>
      <c r="H952" s="203"/>
    </row>
    <row r="953" spans="1:8" x14ac:dyDescent="0.2">
      <c r="A953" s="209"/>
      <c r="B953" s="195"/>
      <c r="C953" s="200"/>
      <c r="D953" s="202"/>
      <c r="E953" s="198"/>
      <c r="F953" s="199"/>
      <c r="G953" s="203"/>
      <c r="H953" s="203"/>
    </row>
    <row r="954" spans="1:8" x14ac:dyDescent="0.2">
      <c r="A954" s="209"/>
      <c r="B954" s="195"/>
      <c r="C954" s="200"/>
      <c r="D954" s="202"/>
      <c r="E954" s="198"/>
      <c r="F954" s="199"/>
      <c r="G954" s="203"/>
      <c r="H954" s="203"/>
    </row>
    <row r="955" spans="1:8" x14ac:dyDescent="0.2">
      <c r="A955" s="209"/>
      <c r="B955" s="195"/>
      <c r="C955" s="200"/>
      <c r="D955" s="202"/>
      <c r="E955" s="198"/>
      <c r="F955" s="199"/>
      <c r="G955" s="203"/>
      <c r="H955" s="203"/>
    </row>
    <row r="956" spans="1:8" x14ac:dyDescent="0.2">
      <c r="A956" s="209"/>
      <c r="B956" s="195"/>
      <c r="C956" s="200"/>
      <c r="D956" s="202"/>
      <c r="E956" s="198"/>
      <c r="F956" s="199"/>
      <c r="G956" s="203"/>
      <c r="H956" s="203"/>
    </row>
    <row r="957" spans="1:8" x14ac:dyDescent="0.2">
      <c r="A957" s="209"/>
      <c r="B957" s="195"/>
      <c r="C957" s="200"/>
      <c r="D957" s="202"/>
      <c r="E957" s="198"/>
      <c r="F957" s="199"/>
      <c r="G957" s="203"/>
      <c r="H957" s="203"/>
    </row>
    <row r="958" spans="1:8" x14ac:dyDescent="0.2">
      <c r="A958" s="209"/>
      <c r="B958" s="195"/>
      <c r="C958" s="200"/>
      <c r="D958" s="202"/>
      <c r="E958" s="198"/>
      <c r="F958" s="199"/>
      <c r="G958" s="203"/>
      <c r="H958" s="203"/>
    </row>
    <row r="959" spans="1:8" x14ac:dyDescent="0.2">
      <c r="A959" s="209"/>
      <c r="B959" s="195"/>
      <c r="C959" s="200"/>
      <c r="D959" s="202"/>
      <c r="E959" s="198"/>
      <c r="F959" s="199"/>
      <c r="G959" s="203"/>
      <c r="H959" s="203"/>
    </row>
    <row r="960" spans="1:8" x14ac:dyDescent="0.2">
      <c r="A960" s="209"/>
      <c r="B960" s="195"/>
      <c r="C960" s="200"/>
      <c r="D960" s="202"/>
      <c r="E960" s="198"/>
      <c r="F960" s="199"/>
      <c r="G960" s="203"/>
      <c r="H960" s="203"/>
    </row>
    <row r="961" spans="1:8" x14ac:dyDescent="0.2">
      <c r="A961" s="209"/>
      <c r="B961" s="195"/>
      <c r="C961" s="200"/>
      <c r="D961" s="202"/>
      <c r="E961" s="198"/>
      <c r="F961" s="199"/>
      <c r="G961" s="203"/>
      <c r="H961" s="203"/>
    </row>
    <row r="962" spans="1:8" x14ac:dyDescent="0.2">
      <c r="A962" s="209"/>
      <c r="B962" s="195"/>
      <c r="C962" s="200"/>
      <c r="D962" s="202"/>
      <c r="E962" s="198"/>
      <c r="F962" s="199"/>
      <c r="G962" s="203"/>
      <c r="H962" s="203"/>
    </row>
    <row r="963" spans="1:8" x14ac:dyDescent="0.2">
      <c r="A963" s="209"/>
      <c r="B963" s="195"/>
      <c r="C963" s="200"/>
      <c r="D963" s="202"/>
      <c r="E963" s="198"/>
      <c r="F963" s="199"/>
      <c r="G963" s="203"/>
      <c r="H963" s="203"/>
    </row>
    <row r="964" spans="1:8" x14ac:dyDescent="0.2">
      <c r="A964" s="209"/>
      <c r="B964" s="195"/>
      <c r="C964" s="200"/>
      <c r="D964" s="202"/>
      <c r="E964" s="198"/>
      <c r="F964" s="199"/>
      <c r="G964" s="203"/>
      <c r="H964" s="203"/>
    </row>
    <row r="965" spans="1:8" x14ac:dyDescent="0.2">
      <c r="A965" s="209"/>
      <c r="B965" s="195"/>
      <c r="C965" s="200"/>
      <c r="D965" s="202"/>
      <c r="E965" s="198"/>
      <c r="F965" s="199"/>
      <c r="G965" s="203"/>
      <c r="H965" s="203"/>
    </row>
    <row r="966" spans="1:8" x14ac:dyDescent="0.2">
      <c r="A966" s="209"/>
      <c r="B966" s="195"/>
      <c r="C966" s="200"/>
      <c r="D966" s="202"/>
      <c r="E966" s="198"/>
      <c r="F966" s="199"/>
      <c r="G966" s="203"/>
      <c r="H966" s="203"/>
    </row>
    <row r="967" spans="1:8" x14ac:dyDescent="0.2">
      <c r="A967" s="209"/>
      <c r="B967" s="195"/>
      <c r="C967" s="200"/>
      <c r="D967" s="202"/>
      <c r="E967" s="198"/>
      <c r="F967" s="199"/>
      <c r="G967" s="203"/>
      <c r="H967" s="203"/>
    </row>
    <row r="968" spans="1:8" x14ac:dyDescent="0.2">
      <c r="A968" s="209"/>
      <c r="B968" s="195"/>
      <c r="C968" s="200"/>
      <c r="D968" s="202"/>
      <c r="E968" s="198"/>
      <c r="F968" s="199"/>
      <c r="G968" s="203"/>
      <c r="H968" s="203"/>
    </row>
    <row r="969" spans="1:8" x14ac:dyDescent="0.2">
      <c r="A969" s="209"/>
      <c r="B969" s="195"/>
      <c r="C969" s="200"/>
      <c r="D969" s="202"/>
      <c r="E969" s="198"/>
      <c r="F969" s="199"/>
      <c r="G969" s="203"/>
      <c r="H969" s="203"/>
    </row>
    <row r="970" spans="1:8" x14ac:dyDescent="0.2">
      <c r="A970" s="209"/>
      <c r="B970" s="195"/>
      <c r="C970" s="200"/>
      <c r="D970" s="202"/>
      <c r="E970" s="198"/>
      <c r="F970" s="199"/>
      <c r="G970" s="203"/>
      <c r="H970" s="203"/>
    </row>
    <row r="971" spans="1:8" x14ac:dyDescent="0.2">
      <c r="A971" s="209"/>
      <c r="B971" s="195"/>
      <c r="C971" s="200"/>
      <c r="D971" s="202"/>
      <c r="E971" s="198"/>
      <c r="F971" s="199"/>
      <c r="G971" s="203"/>
      <c r="H971" s="203"/>
    </row>
    <row r="972" spans="1:8" x14ac:dyDescent="0.2">
      <c r="A972" s="209"/>
      <c r="B972" s="195"/>
      <c r="C972" s="200"/>
      <c r="D972" s="202"/>
      <c r="E972" s="198"/>
      <c r="F972" s="199"/>
      <c r="G972" s="203"/>
      <c r="H972" s="203"/>
    </row>
    <row r="973" spans="1:8" x14ac:dyDescent="0.2">
      <c r="A973" s="209"/>
      <c r="B973" s="195"/>
      <c r="C973" s="200"/>
      <c r="D973" s="202"/>
      <c r="E973" s="198"/>
      <c r="F973" s="199"/>
      <c r="G973" s="203"/>
      <c r="H973" s="203"/>
    </row>
    <row r="974" spans="1:8" x14ac:dyDescent="0.2">
      <c r="A974" s="209"/>
      <c r="B974" s="195"/>
      <c r="C974" s="200"/>
      <c r="D974" s="202"/>
      <c r="E974" s="198"/>
      <c r="F974" s="199"/>
      <c r="G974" s="203"/>
      <c r="H974" s="203"/>
    </row>
    <row r="975" spans="1:8" x14ac:dyDescent="0.2">
      <c r="A975" s="209"/>
      <c r="B975" s="195"/>
      <c r="C975" s="200"/>
      <c r="D975" s="202"/>
      <c r="E975" s="198"/>
      <c r="F975" s="199"/>
      <c r="G975" s="203"/>
      <c r="H975" s="203"/>
    </row>
    <row r="976" spans="1:8" x14ac:dyDescent="0.2">
      <c r="A976" s="209"/>
      <c r="B976" s="195"/>
      <c r="C976" s="200"/>
      <c r="D976" s="202"/>
      <c r="E976" s="198"/>
      <c r="F976" s="199"/>
      <c r="G976" s="203"/>
      <c r="H976" s="203"/>
    </row>
    <row r="977" spans="1:8" x14ac:dyDescent="0.2">
      <c r="A977" s="209"/>
      <c r="B977" s="195"/>
      <c r="C977" s="200"/>
      <c r="D977" s="202"/>
      <c r="E977" s="198"/>
      <c r="F977" s="199"/>
      <c r="G977" s="203"/>
      <c r="H977" s="203"/>
    </row>
    <row r="978" spans="1:8" x14ac:dyDescent="0.2">
      <c r="A978" s="209"/>
      <c r="B978" s="195"/>
      <c r="C978" s="200"/>
      <c r="D978" s="202"/>
      <c r="E978" s="198"/>
      <c r="F978" s="199"/>
      <c r="G978" s="203"/>
      <c r="H978" s="203"/>
    </row>
    <row r="979" spans="1:8" x14ac:dyDescent="0.2">
      <c r="A979" s="209"/>
      <c r="B979" s="195"/>
      <c r="C979" s="200"/>
      <c r="D979" s="202"/>
      <c r="E979" s="198"/>
      <c r="F979" s="199"/>
      <c r="G979" s="203"/>
      <c r="H979" s="203"/>
    </row>
    <row r="980" spans="1:8" x14ac:dyDescent="0.2">
      <c r="A980" s="209"/>
      <c r="B980" s="195"/>
      <c r="C980" s="200"/>
      <c r="D980" s="202"/>
      <c r="E980" s="198"/>
      <c r="F980" s="199"/>
      <c r="G980" s="203"/>
      <c r="H980" s="203"/>
    </row>
    <row r="981" spans="1:8" x14ac:dyDescent="0.2">
      <c r="A981" s="209"/>
      <c r="B981" s="195"/>
      <c r="C981" s="200"/>
      <c r="D981" s="202"/>
      <c r="E981" s="198"/>
      <c r="F981" s="199"/>
      <c r="G981" s="203"/>
      <c r="H981" s="203"/>
    </row>
    <row r="982" spans="1:8" x14ac:dyDescent="0.2">
      <c r="A982" s="209"/>
      <c r="B982" s="195"/>
      <c r="C982" s="200"/>
      <c r="D982" s="202"/>
      <c r="E982" s="198"/>
      <c r="F982" s="199"/>
      <c r="G982" s="203"/>
      <c r="H982" s="203"/>
    </row>
    <row r="983" spans="1:8" x14ac:dyDescent="0.2">
      <c r="A983" s="209"/>
      <c r="B983" s="195"/>
      <c r="C983" s="200"/>
      <c r="D983" s="202"/>
      <c r="E983" s="198"/>
      <c r="F983" s="199"/>
      <c r="G983" s="203"/>
      <c r="H983" s="203"/>
    </row>
    <row r="984" spans="1:8" x14ac:dyDescent="0.2">
      <c r="A984" s="209"/>
      <c r="B984" s="195"/>
      <c r="C984" s="200"/>
      <c r="D984" s="202"/>
      <c r="E984" s="198"/>
      <c r="F984" s="199"/>
      <c r="G984" s="203"/>
      <c r="H984" s="203"/>
    </row>
    <row r="985" spans="1:8" x14ac:dyDescent="0.2">
      <c r="A985" s="209"/>
      <c r="B985" s="195"/>
      <c r="C985" s="200"/>
      <c r="D985" s="202"/>
      <c r="E985" s="198"/>
      <c r="F985" s="199"/>
      <c r="G985" s="203"/>
      <c r="H985" s="203"/>
    </row>
    <row r="986" spans="1:8" x14ac:dyDescent="0.2">
      <c r="A986" s="209"/>
      <c r="B986" s="195"/>
      <c r="C986" s="200"/>
      <c r="D986" s="202"/>
      <c r="E986" s="198"/>
      <c r="F986" s="199"/>
      <c r="G986" s="203"/>
      <c r="H986" s="203"/>
    </row>
    <row r="987" spans="1:8" x14ac:dyDescent="0.2">
      <c r="A987" s="209"/>
      <c r="B987" s="195"/>
      <c r="C987" s="200"/>
      <c r="D987" s="202"/>
      <c r="E987" s="198"/>
      <c r="F987" s="199"/>
      <c r="G987" s="203"/>
      <c r="H987" s="203"/>
    </row>
    <row r="988" spans="1:8" x14ac:dyDescent="0.2">
      <c r="A988" s="209"/>
      <c r="B988" s="195"/>
      <c r="C988" s="200"/>
      <c r="D988" s="202"/>
      <c r="E988" s="198"/>
      <c r="F988" s="199"/>
      <c r="G988" s="203"/>
      <c r="H988" s="203"/>
    </row>
    <row r="989" spans="1:8" x14ac:dyDescent="0.2">
      <c r="A989" s="209"/>
      <c r="B989" s="195"/>
      <c r="C989" s="200"/>
      <c r="D989" s="202"/>
      <c r="E989" s="198"/>
      <c r="F989" s="199"/>
      <c r="G989" s="203"/>
      <c r="H989" s="203"/>
    </row>
    <row r="990" spans="1:8" x14ac:dyDescent="0.2">
      <c r="A990" s="209"/>
      <c r="B990" s="195"/>
      <c r="C990" s="200"/>
      <c r="D990" s="202"/>
      <c r="E990" s="198"/>
      <c r="F990" s="199"/>
      <c r="G990" s="203"/>
      <c r="H990" s="203"/>
    </row>
    <row r="991" spans="1:8" x14ac:dyDescent="0.2">
      <c r="A991" s="209"/>
      <c r="B991" s="195"/>
      <c r="C991" s="200"/>
      <c r="D991" s="202"/>
      <c r="E991" s="198"/>
      <c r="F991" s="199"/>
      <c r="G991" s="203"/>
      <c r="H991" s="203"/>
    </row>
    <row r="992" spans="1:8" x14ac:dyDescent="0.2">
      <c r="A992" s="209"/>
      <c r="B992" s="195"/>
      <c r="C992" s="200"/>
      <c r="D992" s="202"/>
      <c r="E992" s="198"/>
      <c r="F992" s="199"/>
      <c r="G992" s="203"/>
      <c r="H992" s="203"/>
    </row>
    <row r="993" spans="1:8" x14ac:dyDescent="0.2">
      <c r="A993" s="209"/>
      <c r="B993" s="195"/>
      <c r="C993" s="200"/>
      <c r="D993" s="202"/>
      <c r="E993" s="198"/>
      <c r="F993" s="199"/>
      <c r="G993" s="203"/>
      <c r="H993" s="203"/>
    </row>
    <row r="994" spans="1:8" x14ac:dyDescent="0.2">
      <c r="A994" s="209"/>
      <c r="B994" s="195"/>
      <c r="C994" s="200"/>
      <c r="D994" s="202"/>
      <c r="E994" s="198"/>
      <c r="F994" s="199"/>
      <c r="G994" s="203"/>
      <c r="H994" s="203"/>
    </row>
    <row r="995" spans="1:8" x14ac:dyDescent="0.2">
      <c r="A995" s="209"/>
      <c r="B995" s="195"/>
      <c r="C995" s="200"/>
      <c r="D995" s="202"/>
      <c r="E995" s="198"/>
      <c r="F995" s="199"/>
      <c r="G995" s="203"/>
      <c r="H995" s="203"/>
    </row>
    <row r="996" spans="1:8" x14ac:dyDescent="0.2">
      <c r="A996" s="209"/>
      <c r="B996" s="195"/>
      <c r="C996" s="200"/>
      <c r="D996" s="202"/>
      <c r="E996" s="198"/>
      <c r="F996" s="199"/>
      <c r="G996" s="203"/>
      <c r="H996" s="203"/>
    </row>
    <row r="997" spans="1:8" x14ac:dyDescent="0.2">
      <c r="A997" s="209"/>
      <c r="B997" s="195"/>
      <c r="C997" s="200"/>
      <c r="D997" s="202"/>
      <c r="E997" s="198"/>
      <c r="F997" s="199"/>
      <c r="G997" s="203"/>
      <c r="H997" s="203"/>
    </row>
    <row r="998" spans="1:8" x14ac:dyDescent="0.2">
      <c r="A998" s="209"/>
      <c r="B998" s="195"/>
      <c r="C998" s="200"/>
      <c r="D998" s="202"/>
      <c r="E998" s="198"/>
      <c r="F998" s="199"/>
      <c r="G998" s="203"/>
      <c r="H998" s="203"/>
    </row>
    <row r="999" spans="1:8" x14ac:dyDescent="0.2">
      <c r="A999" s="209"/>
      <c r="B999" s="195"/>
      <c r="C999" s="200"/>
      <c r="D999" s="202"/>
      <c r="E999" s="198"/>
      <c r="F999" s="199"/>
      <c r="G999" s="203"/>
      <c r="H999" s="203"/>
    </row>
    <row r="1000" spans="1:8" x14ac:dyDescent="0.2">
      <c r="A1000" s="209"/>
      <c r="B1000" s="195"/>
      <c r="C1000" s="200"/>
      <c r="D1000" s="202"/>
      <c r="E1000" s="198"/>
      <c r="F1000" s="199"/>
      <c r="G1000" s="203"/>
      <c r="H1000" s="203"/>
    </row>
    <row r="1001" spans="1:8" x14ac:dyDescent="0.2">
      <c r="A1001" s="209"/>
      <c r="B1001" s="195"/>
      <c r="C1001" s="200"/>
      <c r="D1001" s="202"/>
      <c r="E1001" s="198"/>
      <c r="F1001" s="199"/>
      <c r="G1001" s="203"/>
      <c r="H1001" s="203"/>
    </row>
    <row r="1002" spans="1:8" x14ac:dyDescent="0.2">
      <c r="A1002" s="209"/>
      <c r="B1002" s="195"/>
      <c r="C1002" s="200"/>
      <c r="D1002" s="202"/>
      <c r="E1002" s="198"/>
      <c r="F1002" s="199"/>
      <c r="G1002" s="203"/>
      <c r="H1002" s="203"/>
    </row>
    <row r="1003" spans="1:8" x14ac:dyDescent="0.2">
      <c r="A1003" s="209"/>
      <c r="B1003" s="195"/>
      <c r="C1003" s="200"/>
      <c r="D1003" s="202"/>
      <c r="E1003" s="198"/>
      <c r="F1003" s="199"/>
      <c r="G1003" s="203"/>
      <c r="H1003" s="203"/>
    </row>
    <row r="1004" spans="1:8" x14ac:dyDescent="0.2">
      <c r="A1004" s="209"/>
      <c r="B1004" s="195"/>
      <c r="C1004" s="200"/>
      <c r="D1004" s="202"/>
      <c r="E1004" s="198"/>
      <c r="F1004" s="199"/>
      <c r="G1004" s="203"/>
      <c r="H1004" s="203"/>
    </row>
    <row r="1005" spans="1:8" x14ac:dyDescent="0.2">
      <c r="A1005" s="209"/>
      <c r="B1005" s="195"/>
      <c r="C1005" s="200"/>
      <c r="D1005" s="202"/>
      <c r="E1005" s="198"/>
      <c r="F1005" s="199"/>
      <c r="G1005" s="203"/>
      <c r="H1005" s="203"/>
    </row>
    <row r="1006" spans="1:8" x14ac:dyDescent="0.2">
      <c r="A1006" s="209"/>
      <c r="B1006" s="195"/>
      <c r="C1006" s="200"/>
      <c r="D1006" s="202"/>
      <c r="E1006" s="198"/>
      <c r="F1006" s="199"/>
      <c r="G1006" s="203"/>
      <c r="H1006" s="203"/>
    </row>
    <row r="1007" spans="1:8" x14ac:dyDescent="0.2">
      <c r="A1007" s="209"/>
      <c r="B1007" s="195"/>
      <c r="C1007" s="200"/>
      <c r="D1007" s="202"/>
      <c r="E1007" s="198"/>
      <c r="F1007" s="199"/>
      <c r="G1007" s="203"/>
      <c r="H1007" s="203"/>
    </row>
    <row r="1008" spans="1:8" x14ac:dyDescent="0.2">
      <c r="A1008" s="209"/>
      <c r="B1008" s="195"/>
      <c r="C1008" s="200"/>
      <c r="D1008" s="202"/>
      <c r="E1008" s="198"/>
      <c r="F1008" s="199"/>
      <c r="G1008" s="203"/>
      <c r="H1008" s="203"/>
    </row>
    <row r="1009" spans="1:8" x14ac:dyDescent="0.2">
      <c r="A1009" s="209"/>
      <c r="B1009" s="195"/>
      <c r="C1009" s="200"/>
      <c r="D1009" s="202"/>
      <c r="E1009" s="198"/>
      <c r="F1009" s="199"/>
      <c r="G1009" s="203"/>
      <c r="H1009" s="203"/>
    </row>
    <row r="1010" spans="1:8" x14ac:dyDescent="0.2">
      <c r="A1010" s="209"/>
      <c r="B1010" s="195"/>
      <c r="C1010" s="200"/>
      <c r="D1010" s="202"/>
      <c r="E1010" s="198"/>
      <c r="F1010" s="199"/>
      <c r="G1010" s="203"/>
      <c r="H1010" s="203"/>
    </row>
    <row r="1011" spans="1:8" x14ac:dyDescent="0.2">
      <c r="A1011" s="209"/>
      <c r="B1011" s="195"/>
      <c r="C1011" s="200"/>
      <c r="D1011" s="202"/>
      <c r="E1011" s="198"/>
      <c r="F1011" s="199"/>
      <c r="G1011" s="203"/>
      <c r="H1011" s="203"/>
    </row>
    <row r="1012" spans="1:8" x14ac:dyDescent="0.2">
      <c r="A1012" s="209"/>
      <c r="B1012" s="195"/>
      <c r="C1012" s="200"/>
      <c r="D1012" s="202"/>
      <c r="E1012" s="198"/>
      <c r="F1012" s="199"/>
      <c r="G1012" s="203"/>
      <c r="H1012" s="203"/>
    </row>
    <row r="1013" spans="1:8" x14ac:dyDescent="0.2">
      <c r="A1013" s="209"/>
      <c r="B1013" s="195"/>
      <c r="C1013" s="200"/>
      <c r="D1013" s="202"/>
      <c r="E1013" s="198"/>
      <c r="F1013" s="199"/>
      <c r="G1013" s="203"/>
      <c r="H1013" s="203"/>
    </row>
    <row r="1014" spans="1:8" x14ac:dyDescent="0.2">
      <c r="A1014" s="209"/>
      <c r="B1014" s="195"/>
      <c r="C1014" s="200"/>
      <c r="D1014" s="202"/>
      <c r="E1014" s="198"/>
      <c r="F1014" s="199"/>
      <c r="G1014" s="203"/>
      <c r="H1014" s="203"/>
    </row>
    <row r="1015" spans="1:8" x14ac:dyDescent="0.2">
      <c r="A1015" s="209"/>
      <c r="B1015" s="195"/>
      <c r="C1015" s="200"/>
      <c r="D1015" s="202"/>
      <c r="E1015" s="198"/>
      <c r="F1015" s="199"/>
      <c r="G1015" s="203"/>
      <c r="H1015" s="203"/>
    </row>
    <row r="1016" spans="1:8" x14ac:dyDescent="0.2">
      <c r="A1016" s="209"/>
      <c r="B1016" s="195"/>
      <c r="C1016" s="200"/>
      <c r="D1016" s="202"/>
      <c r="E1016" s="198"/>
      <c r="F1016" s="199"/>
      <c r="G1016" s="203"/>
      <c r="H1016" s="203"/>
    </row>
    <row r="1017" spans="1:8" x14ac:dyDescent="0.2">
      <c r="A1017" s="209"/>
      <c r="B1017" s="195"/>
      <c r="C1017" s="200"/>
      <c r="D1017" s="202"/>
      <c r="E1017" s="198"/>
      <c r="F1017" s="199"/>
      <c r="G1017" s="203"/>
      <c r="H1017" s="203"/>
    </row>
    <row r="1018" spans="1:8" x14ac:dyDescent="0.2">
      <c r="A1018" s="209"/>
      <c r="B1018" s="195"/>
      <c r="C1018" s="200"/>
      <c r="D1018" s="202"/>
      <c r="E1018" s="198"/>
      <c r="F1018" s="199"/>
      <c r="G1018" s="203"/>
      <c r="H1018" s="203"/>
    </row>
    <row r="1019" spans="1:8" x14ac:dyDescent="0.2">
      <c r="A1019" s="209"/>
      <c r="B1019" s="195"/>
      <c r="C1019" s="200"/>
      <c r="D1019" s="202"/>
      <c r="E1019" s="198"/>
      <c r="F1019" s="199"/>
      <c r="G1019" s="203"/>
      <c r="H1019" s="203"/>
    </row>
    <row r="1020" spans="1:8" x14ac:dyDescent="0.2">
      <c r="A1020" s="209"/>
      <c r="B1020" s="195"/>
      <c r="C1020" s="200"/>
      <c r="D1020" s="202"/>
      <c r="E1020" s="198"/>
      <c r="F1020" s="199"/>
      <c r="G1020" s="203"/>
      <c r="H1020" s="203"/>
    </row>
    <row r="1021" spans="1:8" x14ac:dyDescent="0.2">
      <c r="A1021" s="209"/>
      <c r="B1021" s="195"/>
      <c r="C1021" s="200"/>
      <c r="D1021" s="202"/>
      <c r="E1021" s="198"/>
      <c r="F1021" s="199"/>
      <c r="G1021" s="203"/>
      <c r="H1021" s="203"/>
    </row>
    <row r="1022" spans="1:8" x14ac:dyDescent="0.2">
      <c r="A1022" s="209"/>
      <c r="B1022" s="195"/>
      <c r="C1022" s="200"/>
      <c r="D1022" s="202"/>
      <c r="E1022" s="198"/>
      <c r="F1022" s="199"/>
      <c r="G1022" s="203"/>
      <c r="H1022" s="203"/>
    </row>
    <row r="1023" spans="1:8" x14ac:dyDescent="0.2">
      <c r="A1023" s="209"/>
      <c r="B1023" s="195"/>
      <c r="C1023" s="200"/>
      <c r="D1023" s="202"/>
      <c r="E1023" s="198"/>
      <c r="F1023" s="199"/>
      <c r="G1023" s="203"/>
      <c r="H1023" s="203"/>
    </row>
    <row r="1024" spans="1:8" x14ac:dyDescent="0.2">
      <c r="A1024" s="209"/>
      <c r="B1024" s="195"/>
      <c r="C1024" s="200"/>
      <c r="D1024" s="202"/>
      <c r="E1024" s="198"/>
      <c r="F1024" s="199"/>
      <c r="G1024" s="203"/>
      <c r="H1024" s="203"/>
    </row>
    <row r="1025" spans="1:8" x14ac:dyDescent="0.2">
      <c r="A1025" s="209"/>
      <c r="B1025" s="195"/>
      <c r="C1025" s="200"/>
      <c r="D1025" s="202"/>
      <c r="E1025" s="198"/>
      <c r="F1025" s="199"/>
      <c r="G1025" s="203"/>
      <c r="H1025" s="203"/>
    </row>
    <row r="1026" spans="1:8" x14ac:dyDescent="0.2">
      <c r="A1026" s="209"/>
      <c r="B1026" s="195"/>
      <c r="C1026" s="200"/>
      <c r="D1026" s="202"/>
      <c r="E1026" s="198"/>
      <c r="F1026" s="199"/>
      <c r="G1026" s="203"/>
      <c r="H1026" s="203"/>
    </row>
    <row r="1027" spans="1:8" x14ac:dyDescent="0.2">
      <c r="A1027" s="209"/>
      <c r="B1027" s="195"/>
      <c r="C1027" s="200"/>
      <c r="D1027" s="202"/>
      <c r="E1027" s="198"/>
      <c r="F1027" s="199"/>
      <c r="G1027" s="203"/>
      <c r="H1027" s="203"/>
    </row>
    <row r="1028" spans="1:8" x14ac:dyDescent="0.2">
      <c r="A1028" s="209"/>
      <c r="B1028" s="195"/>
      <c r="C1028" s="200"/>
      <c r="D1028" s="202"/>
      <c r="E1028" s="198"/>
      <c r="F1028" s="199"/>
      <c r="G1028" s="203"/>
      <c r="H1028" s="203"/>
    </row>
    <row r="1029" spans="1:8" x14ac:dyDescent="0.2">
      <c r="A1029" s="209"/>
      <c r="B1029" s="195"/>
      <c r="C1029" s="200"/>
      <c r="D1029" s="202"/>
      <c r="E1029" s="198"/>
      <c r="F1029" s="199"/>
      <c r="G1029" s="203"/>
      <c r="H1029" s="203"/>
    </row>
    <row r="1030" spans="1:8" x14ac:dyDescent="0.2">
      <c r="A1030" s="209"/>
      <c r="B1030" s="195"/>
      <c r="C1030" s="200"/>
      <c r="D1030" s="202"/>
      <c r="E1030" s="198"/>
      <c r="F1030" s="199"/>
      <c r="G1030" s="203"/>
      <c r="H1030" s="203"/>
    </row>
    <row r="1031" spans="1:8" x14ac:dyDescent="0.2">
      <c r="A1031" s="209"/>
      <c r="B1031" s="195"/>
      <c r="C1031" s="200"/>
      <c r="D1031" s="202"/>
      <c r="E1031" s="198"/>
      <c r="F1031" s="199"/>
      <c r="G1031" s="203"/>
      <c r="H1031" s="203"/>
    </row>
    <row r="1032" spans="1:8" x14ac:dyDescent="0.2">
      <c r="A1032" s="209"/>
      <c r="B1032" s="195"/>
      <c r="C1032" s="200"/>
      <c r="D1032" s="202"/>
      <c r="E1032" s="198"/>
      <c r="F1032" s="199"/>
      <c r="G1032" s="203"/>
      <c r="H1032" s="203"/>
    </row>
    <row r="1033" spans="1:8" x14ac:dyDescent="0.2">
      <c r="A1033" s="209"/>
      <c r="B1033" s="195"/>
      <c r="C1033" s="200"/>
      <c r="D1033" s="202"/>
      <c r="E1033" s="198"/>
      <c r="F1033" s="199"/>
      <c r="G1033" s="203"/>
      <c r="H1033" s="203"/>
    </row>
    <row r="1034" spans="1:8" x14ac:dyDescent="0.2">
      <c r="A1034" s="209"/>
      <c r="B1034" s="195"/>
      <c r="C1034" s="200"/>
      <c r="D1034" s="202"/>
      <c r="E1034" s="198"/>
      <c r="F1034" s="199"/>
      <c r="G1034" s="203"/>
      <c r="H1034" s="203"/>
    </row>
    <row r="1035" spans="1:8" x14ac:dyDescent="0.2">
      <c r="A1035" s="209"/>
      <c r="B1035" s="195"/>
      <c r="C1035" s="200"/>
      <c r="D1035" s="202"/>
      <c r="E1035" s="198"/>
      <c r="F1035" s="199"/>
      <c r="G1035" s="203"/>
      <c r="H1035" s="203"/>
    </row>
    <row r="1036" spans="1:8" x14ac:dyDescent="0.2">
      <c r="A1036" s="209"/>
      <c r="B1036" s="195"/>
      <c r="C1036" s="200"/>
      <c r="D1036" s="202"/>
      <c r="E1036" s="198"/>
      <c r="F1036" s="199"/>
      <c r="G1036" s="203"/>
      <c r="H1036" s="203"/>
    </row>
    <row r="1037" spans="1:8" x14ac:dyDescent="0.2">
      <c r="A1037" s="209"/>
      <c r="B1037" s="195"/>
      <c r="C1037" s="200"/>
      <c r="D1037" s="202"/>
      <c r="E1037" s="198"/>
      <c r="F1037" s="199"/>
      <c r="G1037" s="203"/>
      <c r="H1037" s="203"/>
    </row>
    <row r="1038" spans="1:8" x14ac:dyDescent="0.2">
      <c r="A1038" s="209"/>
      <c r="B1038" s="195"/>
      <c r="C1038" s="200"/>
      <c r="D1038" s="202"/>
      <c r="E1038" s="198"/>
      <c r="F1038" s="199"/>
      <c r="G1038" s="203"/>
      <c r="H1038" s="203"/>
    </row>
    <row r="1039" spans="1:8" x14ac:dyDescent="0.2">
      <c r="A1039" s="209"/>
      <c r="B1039" s="195"/>
      <c r="C1039" s="200"/>
      <c r="D1039" s="202"/>
      <c r="E1039" s="198"/>
      <c r="F1039" s="199"/>
      <c r="G1039" s="203"/>
      <c r="H1039" s="203"/>
    </row>
    <row r="1040" spans="1:8" x14ac:dyDescent="0.2">
      <c r="A1040" s="209"/>
      <c r="B1040" s="195"/>
      <c r="C1040" s="200"/>
      <c r="D1040" s="202"/>
      <c r="E1040" s="198"/>
      <c r="F1040" s="199"/>
      <c r="G1040" s="203"/>
      <c r="H1040" s="203"/>
    </row>
    <row r="1041" spans="1:8" x14ac:dyDescent="0.2">
      <c r="A1041" s="209"/>
      <c r="B1041" s="195"/>
      <c r="C1041" s="200"/>
      <c r="D1041" s="202"/>
      <c r="E1041" s="198"/>
      <c r="F1041" s="199"/>
      <c r="G1041" s="203"/>
      <c r="H1041" s="203"/>
    </row>
    <row r="1042" spans="1:8" x14ac:dyDescent="0.2">
      <c r="A1042" s="209"/>
      <c r="B1042" s="195"/>
      <c r="C1042" s="200"/>
      <c r="D1042" s="202"/>
      <c r="E1042" s="198"/>
      <c r="F1042" s="199"/>
      <c r="G1042" s="203"/>
      <c r="H1042" s="203"/>
    </row>
    <row r="1043" spans="1:8" x14ac:dyDescent="0.2">
      <c r="A1043" s="209"/>
      <c r="B1043" s="195"/>
      <c r="C1043" s="200"/>
      <c r="D1043" s="202"/>
      <c r="E1043" s="198"/>
      <c r="F1043" s="199"/>
      <c r="G1043" s="203"/>
      <c r="H1043" s="203"/>
    </row>
    <row r="1044" spans="1:8" x14ac:dyDescent="0.2">
      <c r="A1044" s="209"/>
      <c r="B1044" s="195"/>
      <c r="C1044" s="200"/>
      <c r="D1044" s="202"/>
      <c r="E1044" s="198"/>
      <c r="F1044" s="199"/>
      <c r="G1044" s="203"/>
      <c r="H1044" s="203"/>
    </row>
    <row r="1045" spans="1:8" x14ac:dyDescent="0.2">
      <c r="A1045" s="209"/>
      <c r="B1045" s="195"/>
      <c r="C1045" s="200"/>
      <c r="D1045" s="202"/>
      <c r="E1045" s="198"/>
      <c r="F1045" s="199"/>
      <c r="G1045" s="203"/>
      <c r="H1045" s="203"/>
    </row>
    <row r="1046" spans="1:8" x14ac:dyDescent="0.2">
      <c r="A1046" s="209"/>
      <c r="B1046" s="195"/>
      <c r="C1046" s="200"/>
      <c r="D1046" s="202"/>
      <c r="E1046" s="198"/>
      <c r="F1046" s="199"/>
      <c r="G1046" s="203"/>
      <c r="H1046" s="203"/>
    </row>
    <row r="1047" spans="1:8" x14ac:dyDescent="0.2">
      <c r="A1047" s="209"/>
      <c r="B1047" s="195"/>
      <c r="C1047" s="200"/>
      <c r="D1047" s="202"/>
      <c r="E1047" s="198"/>
      <c r="F1047" s="199"/>
      <c r="G1047" s="203"/>
      <c r="H1047" s="203"/>
    </row>
    <row r="1048" spans="1:8" x14ac:dyDescent="0.2">
      <c r="A1048" s="209"/>
      <c r="B1048" s="195"/>
      <c r="C1048" s="200"/>
      <c r="D1048" s="202"/>
      <c r="E1048" s="198"/>
      <c r="F1048" s="199"/>
      <c r="G1048" s="203"/>
      <c r="H1048" s="203"/>
    </row>
    <row r="1049" spans="1:8" x14ac:dyDescent="0.2">
      <c r="A1049" s="209"/>
      <c r="B1049" s="195"/>
      <c r="C1049" s="200"/>
      <c r="D1049" s="202"/>
      <c r="E1049" s="198"/>
      <c r="F1049" s="199"/>
      <c r="G1049" s="203"/>
      <c r="H1049" s="203"/>
    </row>
    <row r="1050" spans="1:8" x14ac:dyDescent="0.2">
      <c r="A1050" s="209"/>
      <c r="B1050" s="195"/>
      <c r="C1050" s="200"/>
      <c r="D1050" s="202"/>
      <c r="E1050" s="198"/>
      <c r="F1050" s="199"/>
      <c r="G1050" s="203"/>
      <c r="H1050" s="203"/>
    </row>
    <row r="1051" spans="1:8" x14ac:dyDescent="0.2">
      <c r="A1051" s="209"/>
      <c r="B1051" s="195"/>
      <c r="C1051" s="200"/>
      <c r="D1051" s="202"/>
      <c r="E1051" s="198"/>
      <c r="F1051" s="199"/>
      <c r="G1051" s="203"/>
      <c r="H1051" s="203"/>
    </row>
    <row r="1052" spans="1:8" x14ac:dyDescent="0.2">
      <c r="A1052" s="209"/>
      <c r="B1052" s="195"/>
      <c r="C1052" s="200"/>
      <c r="D1052" s="202"/>
      <c r="E1052" s="198"/>
      <c r="F1052" s="199"/>
      <c r="G1052" s="203"/>
      <c r="H1052" s="203"/>
    </row>
    <row r="1053" spans="1:8" x14ac:dyDescent="0.2">
      <c r="A1053" s="209"/>
      <c r="B1053" s="195"/>
      <c r="C1053" s="200"/>
      <c r="D1053" s="202"/>
      <c r="E1053" s="198"/>
      <c r="F1053" s="199"/>
      <c r="G1053" s="203"/>
      <c r="H1053" s="203"/>
    </row>
    <row r="1054" spans="1:8" x14ac:dyDescent="0.2">
      <c r="A1054" s="209"/>
      <c r="B1054" s="195"/>
      <c r="C1054" s="200"/>
      <c r="D1054" s="202"/>
      <c r="E1054" s="198"/>
      <c r="F1054" s="199"/>
      <c r="G1054" s="203"/>
      <c r="H1054" s="203"/>
    </row>
    <row r="1055" spans="1:8" x14ac:dyDescent="0.2">
      <c r="A1055" s="209"/>
      <c r="B1055" s="195"/>
      <c r="C1055" s="200"/>
      <c r="D1055" s="202"/>
      <c r="E1055" s="198"/>
      <c r="F1055" s="199"/>
      <c r="G1055" s="203"/>
      <c r="H1055" s="203"/>
    </row>
    <row r="1056" spans="1:8" x14ac:dyDescent="0.2">
      <c r="A1056" s="209"/>
      <c r="B1056" s="195"/>
      <c r="C1056" s="200"/>
      <c r="D1056" s="202"/>
      <c r="E1056" s="198"/>
      <c r="F1056" s="199"/>
      <c r="G1056" s="203"/>
      <c r="H1056" s="203"/>
    </row>
    <row r="1057" spans="1:8" x14ac:dyDescent="0.2">
      <c r="A1057" s="209"/>
      <c r="B1057" s="195"/>
      <c r="C1057" s="200"/>
      <c r="D1057" s="202"/>
      <c r="E1057" s="198"/>
      <c r="F1057" s="199"/>
      <c r="G1057" s="203"/>
      <c r="H1057" s="203"/>
    </row>
    <row r="1058" spans="1:8" x14ac:dyDescent="0.2">
      <c r="A1058" s="209"/>
      <c r="B1058" s="195"/>
      <c r="C1058" s="200"/>
      <c r="D1058" s="202"/>
      <c r="E1058" s="198"/>
      <c r="F1058" s="199"/>
      <c r="G1058" s="203"/>
      <c r="H1058" s="203"/>
    </row>
    <row r="1059" spans="1:8" x14ac:dyDescent="0.2">
      <c r="A1059" s="209"/>
      <c r="B1059" s="195"/>
      <c r="C1059" s="200"/>
      <c r="D1059" s="202"/>
      <c r="E1059" s="198"/>
      <c r="F1059" s="199"/>
      <c r="G1059" s="203"/>
      <c r="H1059" s="203"/>
    </row>
    <row r="1060" spans="1:8" x14ac:dyDescent="0.2">
      <c r="A1060" s="209"/>
      <c r="B1060" s="195"/>
      <c r="C1060" s="200"/>
      <c r="D1060" s="202"/>
      <c r="E1060" s="198"/>
      <c r="F1060" s="199"/>
      <c r="G1060" s="203"/>
      <c r="H1060" s="203"/>
    </row>
    <row r="1061" spans="1:8" x14ac:dyDescent="0.2">
      <c r="A1061" s="209"/>
      <c r="B1061" s="195"/>
      <c r="C1061" s="200"/>
      <c r="D1061" s="202"/>
      <c r="E1061" s="198"/>
      <c r="F1061" s="199"/>
      <c r="G1061" s="203"/>
      <c r="H1061" s="203"/>
    </row>
    <row r="1062" spans="1:8" x14ac:dyDescent="0.2">
      <c r="A1062" s="209"/>
      <c r="B1062" s="195"/>
      <c r="C1062" s="200"/>
      <c r="D1062" s="202"/>
      <c r="E1062" s="198"/>
      <c r="F1062" s="199"/>
      <c r="G1062" s="203"/>
      <c r="H1062" s="203"/>
    </row>
    <row r="1063" spans="1:8" x14ac:dyDescent="0.2">
      <c r="A1063" s="209"/>
      <c r="B1063" s="195"/>
      <c r="C1063" s="200"/>
      <c r="D1063" s="202"/>
      <c r="E1063" s="198"/>
      <c r="F1063" s="199"/>
      <c r="G1063" s="203"/>
      <c r="H1063" s="203"/>
    </row>
    <row r="1064" spans="1:8" x14ac:dyDescent="0.2">
      <c r="A1064" s="209"/>
      <c r="B1064" s="195"/>
      <c r="C1064" s="200"/>
      <c r="D1064" s="202"/>
      <c r="E1064" s="198"/>
      <c r="F1064" s="199"/>
      <c r="G1064" s="203"/>
      <c r="H1064" s="203"/>
    </row>
    <row r="1065" spans="1:8" x14ac:dyDescent="0.2">
      <c r="A1065" s="209"/>
      <c r="B1065" s="195"/>
      <c r="C1065" s="200"/>
      <c r="D1065" s="202"/>
      <c r="E1065" s="198"/>
      <c r="F1065" s="199"/>
      <c r="G1065" s="203"/>
      <c r="H1065" s="203"/>
    </row>
    <row r="1066" spans="1:8" x14ac:dyDescent="0.2">
      <c r="A1066" s="209"/>
      <c r="B1066" s="195"/>
      <c r="C1066" s="200"/>
      <c r="D1066" s="202"/>
      <c r="E1066" s="198"/>
      <c r="F1066" s="199"/>
      <c r="G1066" s="203"/>
      <c r="H1066" s="203"/>
    </row>
    <row r="1067" spans="1:8" x14ac:dyDescent="0.2">
      <c r="A1067" s="209"/>
      <c r="B1067" s="195"/>
      <c r="C1067" s="200"/>
      <c r="D1067" s="202"/>
      <c r="E1067" s="198"/>
      <c r="F1067" s="199"/>
      <c r="G1067" s="203"/>
      <c r="H1067" s="203"/>
    </row>
    <row r="1068" spans="1:8" x14ac:dyDescent="0.2">
      <c r="A1068" s="209"/>
      <c r="B1068" s="195"/>
      <c r="C1068" s="200"/>
      <c r="D1068" s="202"/>
      <c r="E1068" s="198"/>
      <c r="F1068" s="199"/>
      <c r="G1068" s="203"/>
      <c r="H1068" s="203"/>
    </row>
    <row r="1069" spans="1:8" x14ac:dyDescent="0.2">
      <c r="A1069" s="209"/>
      <c r="B1069" s="195"/>
      <c r="C1069" s="200"/>
      <c r="D1069" s="202"/>
      <c r="E1069" s="198"/>
      <c r="F1069" s="199"/>
      <c r="G1069" s="203"/>
      <c r="H1069" s="203"/>
    </row>
    <row r="1070" spans="1:8" x14ac:dyDescent="0.2">
      <c r="A1070" s="209"/>
      <c r="B1070" s="195"/>
      <c r="C1070" s="200"/>
      <c r="D1070" s="202"/>
      <c r="E1070" s="198"/>
      <c r="F1070" s="199"/>
      <c r="G1070" s="203"/>
      <c r="H1070" s="203"/>
    </row>
    <row r="1071" spans="1:8" x14ac:dyDescent="0.2">
      <c r="A1071" s="209"/>
      <c r="B1071" s="195"/>
      <c r="C1071" s="200"/>
      <c r="D1071" s="202"/>
      <c r="E1071" s="198"/>
      <c r="F1071" s="199"/>
      <c r="G1071" s="203"/>
      <c r="H1071" s="203"/>
    </row>
    <row r="1072" spans="1:8" x14ac:dyDescent="0.2">
      <c r="A1072" s="209"/>
      <c r="B1072" s="195"/>
      <c r="C1072" s="200"/>
      <c r="D1072" s="202"/>
      <c r="E1072" s="198"/>
      <c r="F1072" s="199"/>
      <c r="G1072" s="203"/>
      <c r="H1072" s="203"/>
    </row>
    <row r="1073" spans="1:8" x14ac:dyDescent="0.2">
      <c r="A1073" s="209"/>
      <c r="B1073" s="195"/>
      <c r="C1073" s="200"/>
      <c r="D1073" s="202"/>
      <c r="E1073" s="198"/>
      <c r="F1073" s="199"/>
      <c r="G1073" s="203"/>
      <c r="H1073" s="203"/>
    </row>
    <row r="1074" spans="1:8" x14ac:dyDescent="0.2">
      <c r="A1074" s="209"/>
      <c r="B1074" s="195"/>
      <c r="C1074" s="200"/>
      <c r="D1074" s="202"/>
      <c r="E1074" s="198"/>
      <c r="F1074" s="199"/>
      <c r="G1074" s="203"/>
      <c r="H1074" s="203"/>
    </row>
    <row r="1075" spans="1:8" x14ac:dyDescent="0.2">
      <c r="A1075" s="209"/>
      <c r="B1075" s="195"/>
      <c r="C1075" s="200"/>
      <c r="D1075" s="202"/>
      <c r="E1075" s="198"/>
      <c r="F1075" s="199"/>
      <c r="G1075" s="203"/>
      <c r="H1075" s="203"/>
    </row>
    <row r="1076" spans="1:8" x14ac:dyDescent="0.2">
      <c r="A1076" s="209"/>
      <c r="B1076" s="195"/>
      <c r="C1076" s="200"/>
      <c r="D1076" s="202"/>
      <c r="E1076" s="198"/>
      <c r="F1076" s="199"/>
      <c r="G1076" s="203"/>
      <c r="H1076" s="203"/>
    </row>
    <row r="1077" spans="1:8" x14ac:dyDescent="0.2">
      <c r="A1077" s="209"/>
      <c r="B1077" s="195"/>
      <c r="C1077" s="200"/>
      <c r="D1077" s="202"/>
      <c r="E1077" s="198"/>
      <c r="F1077" s="199"/>
      <c r="G1077" s="203"/>
      <c r="H1077" s="203"/>
    </row>
    <row r="1078" spans="1:8" x14ac:dyDescent="0.2">
      <c r="A1078" s="209"/>
      <c r="B1078" s="195"/>
      <c r="C1078" s="200"/>
      <c r="D1078" s="202"/>
      <c r="E1078" s="198"/>
      <c r="F1078" s="199"/>
      <c r="G1078" s="203"/>
      <c r="H1078" s="203"/>
    </row>
    <row r="1079" spans="1:8" x14ac:dyDescent="0.2">
      <c r="A1079" s="209"/>
      <c r="B1079" s="195"/>
      <c r="C1079" s="200"/>
      <c r="D1079" s="202"/>
      <c r="E1079" s="198"/>
      <c r="F1079" s="199"/>
      <c r="G1079" s="203"/>
      <c r="H1079" s="203"/>
    </row>
    <row r="1080" spans="1:8" x14ac:dyDescent="0.2">
      <c r="A1080" s="209"/>
      <c r="B1080" s="195"/>
      <c r="C1080" s="200"/>
      <c r="D1080" s="202"/>
      <c r="E1080" s="198"/>
      <c r="F1080" s="199"/>
      <c r="G1080" s="203"/>
      <c r="H1080" s="203"/>
    </row>
    <row r="1081" spans="1:8" x14ac:dyDescent="0.2">
      <c r="A1081" s="209"/>
      <c r="B1081" s="195"/>
      <c r="C1081" s="200"/>
      <c r="D1081" s="202"/>
      <c r="E1081" s="198"/>
      <c r="F1081" s="199"/>
      <c r="G1081" s="203"/>
      <c r="H1081" s="203"/>
    </row>
    <row r="1082" spans="1:8" x14ac:dyDescent="0.2">
      <c r="A1082" s="209"/>
      <c r="B1082" s="195"/>
      <c r="C1082" s="200"/>
      <c r="D1082" s="202"/>
      <c r="E1082" s="198"/>
      <c r="F1082" s="199"/>
      <c r="G1082" s="203"/>
      <c r="H1082" s="203"/>
    </row>
    <row r="1083" spans="1:8" x14ac:dyDescent="0.2">
      <c r="A1083" s="209"/>
      <c r="B1083" s="195"/>
      <c r="C1083" s="200"/>
      <c r="D1083" s="202"/>
      <c r="E1083" s="198"/>
      <c r="F1083" s="199"/>
      <c r="G1083" s="203"/>
      <c r="H1083" s="203"/>
    </row>
    <row r="1084" spans="1:8" x14ac:dyDescent="0.2">
      <c r="A1084" s="209"/>
      <c r="B1084" s="195"/>
      <c r="C1084" s="200"/>
      <c r="D1084" s="202"/>
      <c r="E1084" s="198"/>
      <c r="F1084" s="199"/>
      <c r="G1084" s="203"/>
      <c r="H1084" s="203"/>
    </row>
    <row r="1085" spans="1:8" x14ac:dyDescent="0.2">
      <c r="A1085" s="209"/>
      <c r="B1085" s="195"/>
      <c r="C1085" s="200"/>
      <c r="D1085" s="202"/>
      <c r="E1085" s="198"/>
      <c r="F1085" s="199"/>
      <c r="G1085" s="203"/>
      <c r="H1085" s="203"/>
    </row>
    <row r="1086" spans="1:8" x14ac:dyDescent="0.2">
      <c r="A1086" s="209"/>
      <c r="B1086" s="195"/>
      <c r="C1086" s="200"/>
      <c r="D1086" s="202"/>
      <c r="E1086" s="198"/>
      <c r="F1086" s="199"/>
      <c r="G1086" s="203"/>
      <c r="H1086" s="203"/>
    </row>
    <row r="1087" spans="1:8" x14ac:dyDescent="0.2">
      <c r="A1087" s="209"/>
      <c r="B1087" s="195"/>
      <c r="C1087" s="200"/>
      <c r="D1087" s="202"/>
      <c r="E1087" s="198"/>
      <c r="F1087" s="199"/>
      <c r="G1087" s="203"/>
      <c r="H1087" s="203"/>
    </row>
    <row r="1088" spans="1:8" x14ac:dyDescent="0.2">
      <c r="A1088" s="209"/>
      <c r="B1088" s="195"/>
      <c r="C1088" s="200"/>
      <c r="D1088" s="202"/>
      <c r="E1088" s="198"/>
      <c r="F1088" s="199"/>
      <c r="G1088" s="203"/>
      <c r="H1088" s="203"/>
    </row>
    <row r="1089" spans="1:8" x14ac:dyDescent="0.2">
      <c r="A1089" s="209"/>
      <c r="B1089" s="195"/>
      <c r="C1089" s="200"/>
      <c r="D1089" s="202"/>
      <c r="E1089" s="198"/>
      <c r="F1089" s="199"/>
      <c r="G1089" s="203"/>
      <c r="H1089" s="203"/>
    </row>
    <row r="1090" spans="1:8" x14ac:dyDescent="0.2">
      <c r="A1090" s="209"/>
      <c r="B1090" s="195"/>
      <c r="C1090" s="200"/>
      <c r="D1090" s="202"/>
      <c r="E1090" s="198"/>
      <c r="F1090" s="199"/>
      <c r="G1090" s="203"/>
      <c r="H1090" s="203"/>
    </row>
    <row r="1091" spans="1:8" x14ac:dyDescent="0.2">
      <c r="A1091" s="209"/>
      <c r="B1091" s="195"/>
      <c r="C1091" s="200"/>
      <c r="D1091" s="202"/>
      <c r="E1091" s="198"/>
      <c r="F1091" s="199"/>
      <c r="G1091" s="203"/>
      <c r="H1091" s="203"/>
    </row>
    <row r="1092" spans="1:8" x14ac:dyDescent="0.2">
      <c r="A1092" s="209"/>
      <c r="B1092" s="195"/>
      <c r="C1092" s="200"/>
      <c r="D1092" s="202"/>
      <c r="E1092" s="198"/>
      <c r="F1092" s="199"/>
      <c r="G1092" s="203"/>
      <c r="H1092" s="203"/>
    </row>
    <row r="1093" spans="1:8" x14ac:dyDescent="0.2">
      <c r="A1093" s="209"/>
      <c r="B1093" s="195"/>
      <c r="C1093" s="200"/>
      <c r="D1093" s="202"/>
      <c r="E1093" s="198"/>
      <c r="F1093" s="199"/>
      <c r="G1093" s="203"/>
      <c r="H1093" s="203"/>
    </row>
    <row r="1094" spans="1:8" x14ac:dyDescent="0.2">
      <c r="A1094" s="209"/>
      <c r="B1094" s="195"/>
      <c r="C1094" s="200"/>
      <c r="D1094" s="202"/>
      <c r="E1094" s="198"/>
      <c r="F1094" s="199"/>
      <c r="G1094" s="203"/>
      <c r="H1094" s="203"/>
    </row>
    <row r="1095" spans="1:8" x14ac:dyDescent="0.2">
      <c r="A1095" s="209"/>
      <c r="B1095" s="195"/>
      <c r="C1095" s="200"/>
      <c r="D1095" s="202"/>
      <c r="E1095" s="198"/>
      <c r="F1095" s="199"/>
      <c r="G1095" s="203"/>
      <c r="H1095" s="203"/>
    </row>
    <row r="1096" spans="1:8" x14ac:dyDescent="0.2">
      <c r="A1096" s="209"/>
      <c r="B1096" s="195"/>
      <c r="C1096" s="200"/>
      <c r="D1096" s="202"/>
      <c r="E1096" s="198"/>
      <c r="F1096" s="199"/>
      <c r="G1096" s="203"/>
      <c r="H1096" s="203"/>
    </row>
    <row r="1097" spans="1:8" x14ac:dyDescent="0.2">
      <c r="A1097" s="209"/>
      <c r="B1097" s="195"/>
      <c r="C1097" s="200"/>
      <c r="D1097" s="202"/>
      <c r="E1097" s="198"/>
      <c r="F1097" s="199"/>
      <c r="G1097" s="203"/>
      <c r="H1097" s="203"/>
    </row>
    <row r="1098" spans="1:8" x14ac:dyDescent="0.2">
      <c r="A1098" s="209"/>
      <c r="B1098" s="195"/>
      <c r="C1098" s="200"/>
      <c r="D1098" s="202"/>
      <c r="E1098" s="198"/>
      <c r="F1098" s="199"/>
      <c r="G1098" s="203"/>
      <c r="H1098" s="203"/>
    </row>
    <row r="1099" spans="1:8" x14ac:dyDescent="0.2">
      <c r="A1099" s="209"/>
      <c r="B1099" s="195"/>
      <c r="C1099" s="200"/>
      <c r="D1099" s="202"/>
      <c r="E1099" s="198"/>
      <c r="F1099" s="199"/>
      <c r="G1099" s="203"/>
      <c r="H1099" s="203"/>
    </row>
    <row r="1100" spans="1:8" x14ac:dyDescent="0.2">
      <c r="A1100" s="209"/>
      <c r="B1100" s="195"/>
      <c r="C1100" s="200"/>
      <c r="D1100" s="202"/>
      <c r="E1100" s="198"/>
      <c r="F1100" s="199"/>
      <c r="G1100" s="203"/>
      <c r="H1100" s="203"/>
    </row>
    <row r="1101" spans="1:8" x14ac:dyDescent="0.2">
      <c r="A1101" s="209"/>
      <c r="B1101" s="195"/>
      <c r="C1101" s="200"/>
      <c r="D1101" s="202"/>
      <c r="E1101" s="198"/>
      <c r="F1101" s="199"/>
      <c r="G1101" s="203"/>
      <c r="H1101" s="203"/>
    </row>
    <row r="1102" spans="1:8" x14ac:dyDescent="0.2">
      <c r="A1102" s="209"/>
      <c r="B1102" s="195"/>
      <c r="C1102" s="200"/>
      <c r="D1102" s="202"/>
      <c r="E1102" s="198"/>
      <c r="F1102" s="199"/>
      <c r="G1102" s="203"/>
      <c r="H1102" s="203"/>
    </row>
    <row r="1103" spans="1:8" x14ac:dyDescent="0.2">
      <c r="A1103" s="209"/>
      <c r="B1103" s="195"/>
      <c r="C1103" s="200"/>
      <c r="D1103" s="202"/>
      <c r="E1103" s="198"/>
      <c r="F1103" s="199"/>
      <c r="G1103" s="203"/>
      <c r="H1103" s="203"/>
    </row>
    <row r="1104" spans="1:8" x14ac:dyDescent="0.2">
      <c r="A1104" s="209"/>
      <c r="B1104" s="195"/>
      <c r="C1104" s="200"/>
      <c r="D1104" s="202"/>
      <c r="E1104" s="198"/>
      <c r="F1104" s="199"/>
      <c r="G1104" s="203"/>
      <c r="H1104" s="203"/>
    </row>
    <row r="1105" spans="1:8" x14ac:dyDescent="0.2">
      <c r="A1105" s="209"/>
      <c r="B1105" s="195"/>
      <c r="C1105" s="200"/>
      <c r="D1105" s="202"/>
      <c r="E1105" s="198"/>
      <c r="F1105" s="199"/>
      <c r="G1105" s="203"/>
      <c r="H1105" s="203"/>
    </row>
    <row r="1106" spans="1:8" x14ac:dyDescent="0.2">
      <c r="A1106" s="209"/>
      <c r="B1106" s="195"/>
      <c r="C1106" s="200"/>
      <c r="D1106" s="202"/>
      <c r="E1106" s="198"/>
      <c r="F1106" s="199"/>
      <c r="G1106" s="203"/>
      <c r="H1106" s="203"/>
    </row>
    <row r="1107" spans="1:8" x14ac:dyDescent="0.2">
      <c r="A1107" s="209"/>
      <c r="B1107" s="195"/>
      <c r="C1107" s="200"/>
      <c r="D1107" s="202"/>
      <c r="E1107" s="198"/>
      <c r="F1107" s="199"/>
      <c r="G1107" s="203"/>
      <c r="H1107" s="203"/>
    </row>
    <row r="1108" spans="1:8" x14ac:dyDescent="0.2">
      <c r="A1108" s="209"/>
      <c r="B1108" s="195"/>
      <c r="C1108" s="200"/>
      <c r="D1108" s="202"/>
      <c r="E1108" s="198"/>
      <c r="F1108" s="199"/>
      <c r="G1108" s="203"/>
      <c r="H1108" s="203"/>
    </row>
    <row r="1109" spans="1:8" x14ac:dyDescent="0.2">
      <c r="A1109" s="209"/>
      <c r="B1109" s="195"/>
      <c r="C1109" s="200"/>
      <c r="D1109" s="202"/>
      <c r="E1109" s="198"/>
      <c r="F1109" s="199"/>
      <c r="G1109" s="203"/>
      <c r="H1109" s="203"/>
    </row>
    <row r="1110" spans="1:8" x14ac:dyDescent="0.2">
      <c r="A1110" s="209"/>
      <c r="B1110" s="195"/>
      <c r="C1110" s="200"/>
      <c r="D1110" s="202"/>
      <c r="E1110" s="198"/>
      <c r="F1110" s="199"/>
      <c r="G1110" s="203"/>
      <c r="H1110" s="203"/>
    </row>
    <row r="1111" spans="1:8" x14ac:dyDescent="0.2">
      <c r="A1111" s="209"/>
      <c r="B1111" s="195"/>
      <c r="C1111" s="200"/>
      <c r="D1111" s="202"/>
      <c r="E1111" s="198"/>
      <c r="F1111" s="199"/>
      <c r="G1111" s="203"/>
      <c r="H1111" s="203"/>
    </row>
    <row r="1112" spans="1:8" x14ac:dyDescent="0.2">
      <c r="A1112" s="209"/>
      <c r="B1112" s="195"/>
      <c r="C1112" s="200"/>
      <c r="D1112" s="202"/>
      <c r="E1112" s="198"/>
      <c r="F1112" s="199"/>
      <c r="G1112" s="203"/>
      <c r="H1112" s="203"/>
    </row>
    <row r="1113" spans="1:8" x14ac:dyDescent="0.2">
      <c r="A1113" s="209"/>
      <c r="B1113" s="195"/>
      <c r="C1113" s="200"/>
      <c r="D1113" s="202"/>
      <c r="E1113" s="198"/>
      <c r="F1113" s="199"/>
      <c r="G1113" s="203"/>
      <c r="H1113" s="203"/>
    </row>
    <row r="1114" spans="1:8" x14ac:dyDescent="0.2">
      <c r="A1114" s="209"/>
      <c r="B1114" s="195"/>
      <c r="C1114" s="200"/>
      <c r="D1114" s="202"/>
      <c r="E1114" s="198"/>
      <c r="F1114" s="199"/>
      <c r="G1114" s="203"/>
      <c r="H1114" s="203"/>
    </row>
    <row r="1115" spans="1:8" x14ac:dyDescent="0.2">
      <c r="A1115" s="209"/>
      <c r="B1115" s="195"/>
      <c r="C1115" s="200"/>
      <c r="D1115" s="202"/>
      <c r="E1115" s="198"/>
      <c r="F1115" s="199"/>
      <c r="G1115" s="203"/>
      <c r="H1115" s="203"/>
    </row>
    <row r="1116" spans="1:8" x14ac:dyDescent="0.2">
      <c r="A1116" s="209"/>
      <c r="B1116" s="195"/>
      <c r="C1116" s="200"/>
      <c r="D1116" s="202"/>
      <c r="E1116" s="198"/>
      <c r="F1116" s="199"/>
      <c r="G1116" s="203"/>
      <c r="H1116" s="203"/>
    </row>
    <row r="1117" spans="1:8" x14ac:dyDescent="0.2">
      <c r="A1117" s="209"/>
      <c r="B1117" s="195"/>
      <c r="C1117" s="200"/>
      <c r="D1117" s="202"/>
      <c r="E1117" s="198"/>
      <c r="F1117" s="199"/>
      <c r="G1117" s="203"/>
      <c r="H1117" s="203"/>
    </row>
    <row r="1118" spans="1:8" x14ac:dyDescent="0.2">
      <c r="A1118" s="209"/>
      <c r="B1118" s="195"/>
      <c r="C1118" s="200"/>
      <c r="D1118" s="202"/>
      <c r="E1118" s="198"/>
      <c r="F1118" s="199"/>
      <c r="G1118" s="203"/>
      <c r="H1118" s="203"/>
    </row>
    <row r="1119" spans="1:8" x14ac:dyDescent="0.2">
      <c r="A1119" s="209"/>
      <c r="B1119" s="195"/>
      <c r="C1119" s="200"/>
      <c r="D1119" s="202"/>
      <c r="E1119" s="198"/>
      <c r="F1119" s="199"/>
      <c r="G1119" s="203"/>
      <c r="H1119" s="203"/>
    </row>
    <row r="1120" spans="1:8" x14ac:dyDescent="0.2">
      <c r="A1120" s="209"/>
      <c r="B1120" s="195"/>
      <c r="C1120" s="200"/>
      <c r="D1120" s="202"/>
      <c r="E1120" s="198"/>
      <c r="F1120" s="199"/>
      <c r="G1120" s="203"/>
      <c r="H1120" s="203"/>
    </row>
    <row r="1121" spans="1:8" x14ac:dyDescent="0.2">
      <c r="A1121" s="209"/>
      <c r="B1121" s="195"/>
      <c r="C1121" s="200"/>
      <c r="D1121" s="202"/>
      <c r="E1121" s="198"/>
      <c r="F1121" s="199"/>
      <c r="G1121" s="203"/>
      <c r="H1121" s="203"/>
    </row>
    <row r="1122" spans="1:8" x14ac:dyDescent="0.2">
      <c r="A1122" s="209"/>
      <c r="B1122" s="195"/>
      <c r="C1122" s="200"/>
      <c r="D1122" s="202"/>
      <c r="E1122" s="198"/>
      <c r="F1122" s="199"/>
      <c r="G1122" s="203"/>
      <c r="H1122" s="203"/>
    </row>
    <row r="1123" spans="1:8" x14ac:dyDescent="0.2">
      <c r="A1123" s="209"/>
      <c r="B1123" s="195"/>
      <c r="C1123" s="200"/>
      <c r="D1123" s="202"/>
      <c r="E1123" s="198"/>
      <c r="F1123" s="199"/>
      <c r="G1123" s="203"/>
      <c r="H1123" s="203"/>
    </row>
    <row r="1124" spans="1:8" x14ac:dyDescent="0.2">
      <c r="A1124" s="209"/>
      <c r="B1124" s="195"/>
      <c r="C1124" s="200"/>
      <c r="D1124" s="202"/>
      <c r="E1124" s="198"/>
      <c r="F1124" s="199"/>
      <c r="G1124" s="203"/>
      <c r="H1124" s="203"/>
    </row>
    <row r="1125" spans="1:8" x14ac:dyDescent="0.2">
      <c r="A1125" s="209"/>
      <c r="B1125" s="195"/>
      <c r="C1125" s="200"/>
      <c r="D1125" s="202"/>
      <c r="E1125" s="198"/>
      <c r="F1125" s="199"/>
      <c r="G1125" s="203"/>
      <c r="H1125" s="203"/>
    </row>
    <row r="1126" spans="1:8" x14ac:dyDescent="0.2">
      <c r="A1126" s="209"/>
      <c r="B1126" s="195"/>
      <c r="C1126" s="200"/>
      <c r="D1126" s="202"/>
      <c r="E1126" s="198"/>
      <c r="F1126" s="199"/>
      <c r="G1126" s="203"/>
      <c r="H1126" s="203"/>
    </row>
    <row r="1127" spans="1:8" x14ac:dyDescent="0.2">
      <c r="A1127" s="209"/>
      <c r="B1127" s="195"/>
      <c r="C1127" s="200"/>
      <c r="D1127" s="202"/>
      <c r="E1127" s="198"/>
      <c r="F1127" s="199"/>
      <c r="G1127" s="203"/>
      <c r="H1127" s="203"/>
    </row>
    <row r="1128" spans="1:8" x14ac:dyDescent="0.2">
      <c r="A1128" s="209"/>
      <c r="B1128" s="195"/>
      <c r="C1128" s="200"/>
      <c r="D1128" s="202"/>
      <c r="E1128" s="198"/>
      <c r="F1128" s="199"/>
      <c r="G1128" s="203"/>
      <c r="H1128" s="203"/>
    </row>
    <row r="1129" spans="1:8" x14ac:dyDescent="0.2">
      <c r="A1129" s="209"/>
      <c r="B1129" s="195"/>
      <c r="C1129" s="200"/>
      <c r="D1129" s="202"/>
      <c r="E1129" s="198"/>
      <c r="F1129" s="199"/>
      <c r="G1129" s="203"/>
      <c r="H1129" s="203"/>
    </row>
    <row r="1130" spans="1:8" x14ac:dyDescent="0.2">
      <c r="A1130" s="209"/>
      <c r="B1130" s="195"/>
      <c r="C1130" s="200"/>
      <c r="D1130" s="202"/>
      <c r="E1130" s="198"/>
      <c r="F1130" s="199"/>
      <c r="G1130" s="203"/>
      <c r="H1130" s="203"/>
    </row>
    <row r="1131" spans="1:8" x14ac:dyDescent="0.2">
      <c r="A1131" s="209"/>
      <c r="B1131" s="195"/>
      <c r="C1131" s="200"/>
      <c r="D1131" s="202"/>
      <c r="E1131" s="198"/>
      <c r="F1131" s="199"/>
      <c r="G1131" s="203"/>
      <c r="H1131" s="203"/>
    </row>
    <row r="1132" spans="1:8" x14ac:dyDescent="0.2">
      <c r="A1132" s="209"/>
      <c r="B1132" s="195"/>
      <c r="C1132" s="200"/>
      <c r="D1132" s="202"/>
      <c r="E1132" s="198"/>
      <c r="F1132" s="199"/>
      <c r="G1132" s="203"/>
      <c r="H1132" s="203"/>
    </row>
    <row r="1133" spans="1:8" x14ac:dyDescent="0.2">
      <c r="A1133" s="209"/>
      <c r="B1133" s="195"/>
      <c r="C1133" s="200"/>
      <c r="D1133" s="202"/>
      <c r="E1133" s="198"/>
      <c r="F1133" s="199"/>
      <c r="G1133" s="203"/>
      <c r="H1133" s="203"/>
    </row>
    <row r="1134" spans="1:8" x14ac:dyDescent="0.2">
      <c r="A1134" s="209"/>
      <c r="B1134" s="195"/>
      <c r="C1134" s="200"/>
      <c r="D1134" s="202"/>
      <c r="E1134" s="198"/>
      <c r="F1134" s="199"/>
      <c r="G1134" s="203"/>
      <c r="H1134" s="203"/>
    </row>
    <row r="1135" spans="1:8" x14ac:dyDescent="0.2">
      <c r="A1135" s="209"/>
      <c r="B1135" s="195"/>
      <c r="C1135" s="200"/>
      <c r="D1135" s="202"/>
      <c r="E1135" s="198"/>
      <c r="F1135" s="199"/>
      <c r="G1135" s="203"/>
      <c r="H1135" s="203"/>
    </row>
    <row r="1136" spans="1:8" x14ac:dyDescent="0.2">
      <c r="A1136" s="209"/>
      <c r="B1136" s="195"/>
      <c r="C1136" s="200"/>
      <c r="D1136" s="202"/>
      <c r="E1136" s="198"/>
      <c r="F1136" s="199"/>
      <c r="G1136" s="203"/>
      <c r="H1136" s="203"/>
    </row>
    <row r="1137" spans="1:8" x14ac:dyDescent="0.2">
      <c r="A1137" s="209"/>
      <c r="B1137" s="195"/>
      <c r="C1137" s="200"/>
      <c r="D1137" s="202"/>
      <c r="E1137" s="198"/>
      <c r="F1137" s="199"/>
      <c r="G1137" s="203"/>
      <c r="H1137" s="203"/>
    </row>
    <row r="1138" spans="1:8" x14ac:dyDescent="0.2">
      <c r="A1138" s="209"/>
      <c r="B1138" s="195"/>
      <c r="C1138" s="200"/>
      <c r="D1138" s="202"/>
      <c r="E1138" s="198"/>
      <c r="F1138" s="199"/>
      <c r="G1138" s="203"/>
      <c r="H1138" s="203"/>
    </row>
    <row r="1139" spans="1:8" x14ac:dyDescent="0.2">
      <c r="A1139" s="209"/>
      <c r="B1139" s="195"/>
      <c r="C1139" s="200"/>
      <c r="D1139" s="202"/>
      <c r="E1139" s="198"/>
      <c r="F1139" s="199"/>
      <c r="G1139" s="203"/>
      <c r="H1139" s="203"/>
    </row>
    <row r="1140" spans="1:8" x14ac:dyDescent="0.2">
      <c r="A1140" s="209"/>
      <c r="B1140" s="195"/>
      <c r="C1140" s="200"/>
      <c r="D1140" s="202"/>
      <c r="E1140" s="198"/>
      <c r="F1140" s="199"/>
      <c r="G1140" s="203"/>
      <c r="H1140" s="203"/>
    </row>
    <row r="1141" spans="1:8" x14ac:dyDescent="0.2">
      <c r="A1141" s="209"/>
      <c r="B1141" s="195"/>
      <c r="C1141" s="200"/>
      <c r="D1141" s="202"/>
      <c r="E1141" s="198"/>
      <c r="F1141" s="199"/>
      <c r="G1141" s="203"/>
      <c r="H1141" s="203"/>
    </row>
    <row r="1142" spans="1:8" x14ac:dyDescent="0.2">
      <c r="A1142" s="209"/>
      <c r="B1142" s="195"/>
      <c r="C1142" s="200"/>
      <c r="D1142" s="202"/>
      <c r="E1142" s="198"/>
      <c r="F1142" s="199"/>
      <c r="G1142" s="203"/>
      <c r="H1142" s="203"/>
    </row>
    <row r="1143" spans="1:8" x14ac:dyDescent="0.2">
      <c r="A1143" s="209"/>
      <c r="B1143" s="195"/>
      <c r="C1143" s="200"/>
      <c r="D1143" s="202"/>
      <c r="E1143" s="198"/>
      <c r="F1143" s="199"/>
      <c r="G1143" s="203"/>
      <c r="H1143" s="203"/>
    </row>
    <row r="1144" spans="1:8" x14ac:dyDescent="0.2">
      <c r="A1144" s="209"/>
      <c r="B1144" s="195"/>
      <c r="C1144" s="200"/>
      <c r="D1144" s="202"/>
      <c r="E1144" s="198"/>
      <c r="F1144" s="199"/>
      <c r="G1144" s="203"/>
      <c r="H1144" s="203"/>
    </row>
    <row r="1145" spans="1:8" x14ac:dyDescent="0.2">
      <c r="A1145" s="209"/>
      <c r="B1145" s="195"/>
      <c r="C1145" s="200"/>
      <c r="D1145" s="202"/>
      <c r="E1145" s="198"/>
      <c r="F1145" s="199"/>
      <c r="G1145" s="203"/>
      <c r="H1145" s="203"/>
    </row>
    <row r="1146" spans="1:8" x14ac:dyDescent="0.2">
      <c r="A1146" s="209"/>
      <c r="B1146" s="195"/>
      <c r="C1146" s="200"/>
      <c r="D1146" s="202"/>
      <c r="E1146" s="198"/>
      <c r="F1146" s="199"/>
      <c r="G1146" s="203"/>
      <c r="H1146" s="203"/>
    </row>
    <row r="1147" spans="1:8" x14ac:dyDescent="0.2">
      <c r="A1147" s="209"/>
      <c r="B1147" s="195"/>
      <c r="C1147" s="200"/>
      <c r="D1147" s="202"/>
      <c r="E1147" s="198"/>
      <c r="F1147" s="199"/>
      <c r="G1147" s="203"/>
      <c r="H1147" s="203"/>
    </row>
    <row r="1148" spans="1:8" x14ac:dyDescent="0.2">
      <c r="A1148" s="209"/>
      <c r="B1148" s="195"/>
      <c r="C1148" s="200"/>
      <c r="D1148" s="202"/>
      <c r="E1148" s="198"/>
      <c r="F1148" s="199"/>
      <c r="G1148" s="203"/>
      <c r="H1148" s="203"/>
    </row>
    <row r="1149" spans="1:8" x14ac:dyDescent="0.2">
      <c r="A1149" s="209"/>
      <c r="B1149" s="195"/>
      <c r="C1149" s="200"/>
      <c r="D1149" s="202"/>
      <c r="E1149" s="198"/>
      <c r="F1149" s="199"/>
      <c r="G1149" s="203"/>
      <c r="H1149" s="203"/>
    </row>
    <row r="1150" spans="1:8" x14ac:dyDescent="0.2">
      <c r="A1150" s="209"/>
      <c r="B1150" s="195"/>
      <c r="C1150" s="200"/>
      <c r="D1150" s="202"/>
      <c r="E1150" s="198"/>
      <c r="F1150" s="199"/>
      <c r="G1150" s="203"/>
      <c r="H1150" s="203"/>
    </row>
    <row r="1151" spans="1:8" x14ac:dyDescent="0.2">
      <c r="A1151" s="209"/>
      <c r="B1151" s="195"/>
      <c r="C1151" s="200"/>
      <c r="D1151" s="202"/>
      <c r="E1151" s="198"/>
      <c r="F1151" s="199"/>
      <c r="G1151" s="203"/>
      <c r="H1151" s="203"/>
    </row>
    <row r="1152" spans="1:8" x14ac:dyDescent="0.2">
      <c r="A1152" s="209"/>
      <c r="B1152" s="195"/>
      <c r="C1152" s="200"/>
      <c r="D1152" s="202"/>
      <c r="E1152" s="198"/>
      <c r="F1152" s="199"/>
      <c r="G1152" s="203"/>
      <c r="H1152" s="203"/>
    </row>
    <row r="1153" spans="1:8" x14ac:dyDescent="0.2">
      <c r="A1153" s="209"/>
      <c r="B1153" s="195"/>
      <c r="C1153" s="200"/>
      <c r="D1153" s="202"/>
      <c r="E1153" s="198"/>
      <c r="F1153" s="199"/>
      <c r="G1153" s="203"/>
      <c r="H1153" s="203"/>
    </row>
    <row r="1154" spans="1:8" x14ac:dyDescent="0.2">
      <c r="A1154" s="209"/>
      <c r="B1154" s="195"/>
      <c r="C1154" s="200"/>
      <c r="D1154" s="202"/>
      <c r="E1154" s="198"/>
      <c r="F1154" s="199"/>
      <c r="G1154" s="203"/>
      <c r="H1154" s="203"/>
    </row>
    <row r="1155" spans="1:8" x14ac:dyDescent="0.2">
      <c r="A1155" s="209"/>
      <c r="B1155" s="195"/>
      <c r="C1155" s="200"/>
      <c r="D1155" s="202"/>
      <c r="E1155" s="198"/>
      <c r="F1155" s="199"/>
      <c r="G1155" s="203"/>
      <c r="H1155" s="203"/>
    </row>
    <row r="1156" spans="1:8" x14ac:dyDescent="0.2">
      <c r="A1156" s="209"/>
      <c r="B1156" s="195"/>
      <c r="C1156" s="200"/>
      <c r="D1156" s="202"/>
      <c r="E1156" s="198"/>
      <c r="F1156" s="199"/>
      <c r="G1156" s="203"/>
      <c r="H1156" s="203"/>
    </row>
    <row r="1157" spans="1:8" x14ac:dyDescent="0.2">
      <c r="A1157" s="209"/>
      <c r="B1157" s="195"/>
      <c r="C1157" s="200"/>
      <c r="D1157" s="202"/>
      <c r="E1157" s="198"/>
      <c r="F1157" s="199"/>
      <c r="G1157" s="203"/>
      <c r="H1157" s="203"/>
    </row>
    <row r="1158" spans="1:8" x14ac:dyDescent="0.2">
      <c r="A1158" s="209"/>
      <c r="B1158" s="195"/>
      <c r="C1158" s="200"/>
      <c r="D1158" s="202"/>
      <c r="E1158" s="198"/>
      <c r="F1158" s="199"/>
      <c r="G1158" s="203"/>
      <c r="H1158" s="203"/>
    </row>
    <row r="1159" spans="1:8" x14ac:dyDescent="0.2">
      <c r="A1159" s="209"/>
      <c r="B1159" s="195"/>
      <c r="C1159" s="200"/>
      <c r="D1159" s="202"/>
      <c r="E1159" s="198"/>
      <c r="F1159" s="199"/>
      <c r="G1159" s="203"/>
      <c r="H1159" s="203"/>
    </row>
    <row r="1160" spans="1:8" x14ac:dyDescent="0.2">
      <c r="A1160" s="209"/>
      <c r="B1160" s="195"/>
      <c r="C1160" s="200"/>
      <c r="D1160" s="202"/>
      <c r="E1160" s="198"/>
      <c r="F1160" s="199"/>
      <c r="G1160" s="203"/>
      <c r="H1160" s="203"/>
    </row>
    <row r="1161" spans="1:8" x14ac:dyDescent="0.2">
      <c r="A1161" s="209"/>
      <c r="B1161" s="195"/>
      <c r="C1161" s="200"/>
      <c r="D1161" s="202"/>
      <c r="E1161" s="198"/>
      <c r="F1161" s="199"/>
      <c r="G1161" s="203"/>
      <c r="H1161" s="203"/>
    </row>
    <row r="1162" spans="1:8" x14ac:dyDescent="0.2">
      <c r="A1162" s="209"/>
      <c r="B1162" s="195"/>
      <c r="C1162" s="200"/>
      <c r="D1162" s="202"/>
      <c r="E1162" s="198"/>
      <c r="F1162" s="199"/>
      <c r="G1162" s="203"/>
      <c r="H1162" s="203"/>
    </row>
    <row r="1163" spans="1:8" x14ac:dyDescent="0.2">
      <c r="A1163" s="209"/>
      <c r="B1163" s="195"/>
      <c r="C1163" s="200"/>
      <c r="D1163" s="202"/>
      <c r="E1163" s="198"/>
      <c r="F1163" s="199"/>
      <c r="G1163" s="203"/>
      <c r="H1163" s="203"/>
    </row>
    <row r="1164" spans="1:8" x14ac:dyDescent="0.2">
      <c r="A1164" s="209"/>
      <c r="B1164" s="195"/>
      <c r="C1164" s="200"/>
      <c r="D1164" s="202"/>
      <c r="E1164" s="198"/>
      <c r="F1164" s="199"/>
      <c r="G1164" s="203"/>
      <c r="H1164" s="203"/>
    </row>
    <row r="1165" spans="1:8" x14ac:dyDescent="0.2">
      <c r="A1165" s="209"/>
      <c r="B1165" s="195"/>
      <c r="C1165" s="200"/>
      <c r="D1165" s="202"/>
      <c r="E1165" s="198"/>
      <c r="F1165" s="199"/>
      <c r="G1165" s="203"/>
      <c r="H1165" s="203"/>
    </row>
    <row r="1166" spans="1:8" x14ac:dyDescent="0.2">
      <c r="A1166" s="209"/>
      <c r="B1166" s="195"/>
      <c r="C1166" s="200"/>
      <c r="D1166" s="202"/>
      <c r="E1166" s="198"/>
      <c r="F1166" s="199"/>
      <c r="G1166" s="203"/>
      <c r="H1166" s="203"/>
    </row>
    <row r="1167" spans="1:8" x14ac:dyDescent="0.2">
      <c r="A1167" s="209"/>
      <c r="B1167" s="195"/>
      <c r="C1167" s="200"/>
      <c r="D1167" s="202"/>
      <c r="E1167" s="198"/>
      <c r="F1167" s="199"/>
      <c r="G1167" s="203"/>
      <c r="H1167" s="203"/>
    </row>
    <row r="1168" spans="1:8" x14ac:dyDescent="0.2">
      <c r="A1168" s="209"/>
      <c r="B1168" s="195"/>
      <c r="C1168" s="200"/>
      <c r="D1168" s="202"/>
      <c r="E1168" s="198"/>
      <c r="F1168" s="199"/>
      <c r="G1168" s="203"/>
      <c r="H1168" s="203"/>
    </row>
    <row r="1169" spans="1:8" x14ac:dyDescent="0.2">
      <c r="A1169" s="209"/>
      <c r="B1169" s="195"/>
      <c r="C1169" s="200"/>
      <c r="D1169" s="202"/>
      <c r="E1169" s="198"/>
      <c r="F1169" s="199"/>
      <c r="G1169" s="203"/>
      <c r="H1169" s="203"/>
    </row>
    <row r="1170" spans="1:8" x14ac:dyDescent="0.2">
      <c r="A1170" s="209"/>
      <c r="B1170" s="195"/>
      <c r="C1170" s="200"/>
      <c r="D1170" s="202"/>
      <c r="E1170" s="198"/>
      <c r="F1170" s="199"/>
      <c r="G1170" s="203"/>
      <c r="H1170" s="203"/>
    </row>
    <row r="1171" spans="1:8" x14ac:dyDescent="0.2">
      <c r="A1171" s="209"/>
      <c r="B1171" s="195"/>
      <c r="C1171" s="200"/>
      <c r="D1171" s="202"/>
      <c r="E1171" s="198"/>
      <c r="F1171" s="199"/>
      <c r="G1171" s="203"/>
      <c r="H1171" s="203"/>
    </row>
    <row r="1172" spans="1:8" x14ac:dyDescent="0.2">
      <c r="A1172" s="209"/>
      <c r="B1172" s="195"/>
      <c r="C1172" s="200"/>
      <c r="D1172" s="202"/>
      <c r="E1172" s="198"/>
      <c r="F1172" s="199"/>
      <c r="G1172" s="203"/>
      <c r="H1172" s="203"/>
    </row>
    <row r="1173" spans="1:8" x14ac:dyDescent="0.2">
      <c r="A1173" s="209"/>
      <c r="B1173" s="195"/>
      <c r="C1173" s="200"/>
      <c r="D1173" s="202"/>
      <c r="E1173" s="198"/>
      <c r="F1173" s="199"/>
      <c r="G1173" s="203"/>
      <c r="H1173" s="203"/>
    </row>
    <row r="1174" spans="1:8" x14ac:dyDescent="0.2">
      <c r="A1174" s="209"/>
      <c r="B1174" s="195"/>
      <c r="C1174" s="200"/>
      <c r="D1174" s="202"/>
      <c r="E1174" s="198"/>
      <c r="F1174" s="199"/>
      <c r="G1174" s="203"/>
      <c r="H1174" s="203"/>
    </row>
    <row r="1175" spans="1:8" x14ac:dyDescent="0.2">
      <c r="A1175" s="209"/>
      <c r="B1175" s="195"/>
      <c r="C1175" s="200"/>
      <c r="D1175" s="202"/>
      <c r="E1175" s="198"/>
      <c r="F1175" s="199"/>
      <c r="G1175" s="203"/>
      <c r="H1175" s="203"/>
    </row>
    <row r="1176" spans="1:8" x14ac:dyDescent="0.2">
      <c r="A1176" s="209"/>
      <c r="B1176" s="195"/>
      <c r="C1176" s="200"/>
      <c r="D1176" s="202"/>
      <c r="E1176" s="198"/>
      <c r="F1176" s="199"/>
      <c r="G1176" s="203"/>
      <c r="H1176" s="203"/>
    </row>
    <row r="1177" spans="1:8" x14ac:dyDescent="0.2">
      <c r="A1177" s="209"/>
      <c r="B1177" s="195"/>
      <c r="C1177" s="200"/>
      <c r="D1177" s="202"/>
      <c r="E1177" s="198"/>
      <c r="F1177" s="199"/>
      <c r="G1177" s="203"/>
      <c r="H1177" s="203"/>
    </row>
    <row r="1178" spans="1:8" x14ac:dyDescent="0.2">
      <c r="A1178" s="209"/>
      <c r="B1178" s="195"/>
      <c r="C1178" s="200"/>
      <c r="D1178" s="202"/>
      <c r="E1178" s="198"/>
      <c r="F1178" s="199"/>
      <c r="G1178" s="203"/>
      <c r="H1178" s="203"/>
    </row>
    <row r="1179" spans="1:8" x14ac:dyDescent="0.2">
      <c r="A1179" s="209"/>
      <c r="B1179" s="195"/>
      <c r="C1179" s="200"/>
      <c r="D1179" s="202"/>
      <c r="E1179" s="198"/>
      <c r="F1179" s="199"/>
      <c r="G1179" s="203"/>
      <c r="H1179" s="203"/>
    </row>
    <row r="1180" spans="1:8" x14ac:dyDescent="0.2">
      <c r="A1180" s="209"/>
      <c r="B1180" s="195"/>
      <c r="C1180" s="200"/>
      <c r="D1180" s="202"/>
      <c r="E1180" s="198"/>
      <c r="F1180" s="199"/>
      <c r="G1180" s="203"/>
      <c r="H1180" s="203"/>
    </row>
    <row r="1181" spans="1:8" x14ac:dyDescent="0.2">
      <c r="A1181" s="209"/>
      <c r="B1181" s="195"/>
      <c r="C1181" s="200"/>
      <c r="D1181" s="202"/>
      <c r="E1181" s="198"/>
      <c r="F1181" s="199"/>
      <c r="G1181" s="203"/>
      <c r="H1181" s="203"/>
    </row>
    <row r="1182" spans="1:8" x14ac:dyDescent="0.2">
      <c r="A1182" s="209"/>
      <c r="B1182" s="195"/>
      <c r="C1182" s="200"/>
      <c r="D1182" s="202"/>
      <c r="E1182" s="198"/>
      <c r="F1182" s="199"/>
      <c r="G1182" s="203"/>
      <c r="H1182" s="203"/>
    </row>
    <row r="1183" spans="1:8" x14ac:dyDescent="0.2">
      <c r="A1183" s="209"/>
      <c r="B1183" s="195"/>
      <c r="C1183" s="200"/>
      <c r="D1183" s="202"/>
      <c r="E1183" s="198"/>
      <c r="F1183" s="199"/>
      <c r="G1183" s="203"/>
      <c r="H1183" s="203"/>
    </row>
    <row r="1184" spans="1:8" x14ac:dyDescent="0.2">
      <c r="A1184" s="209"/>
      <c r="B1184" s="195"/>
      <c r="C1184" s="200"/>
      <c r="D1184" s="202"/>
      <c r="E1184" s="198"/>
      <c r="F1184" s="199"/>
      <c r="G1184" s="203"/>
      <c r="H1184" s="203"/>
    </row>
    <row r="1185" spans="1:8" x14ac:dyDescent="0.2">
      <c r="A1185" s="209"/>
      <c r="B1185" s="195"/>
      <c r="C1185" s="200"/>
      <c r="D1185" s="202"/>
      <c r="E1185" s="198"/>
      <c r="F1185" s="199"/>
      <c r="G1185" s="203"/>
      <c r="H1185" s="203"/>
    </row>
    <row r="1186" spans="1:8" x14ac:dyDescent="0.2">
      <c r="A1186" s="209"/>
      <c r="B1186" s="195"/>
      <c r="C1186" s="200"/>
      <c r="D1186" s="202"/>
      <c r="E1186" s="198"/>
      <c r="F1186" s="199"/>
      <c r="G1186" s="203"/>
      <c r="H1186" s="203"/>
    </row>
    <row r="1187" spans="1:8" x14ac:dyDescent="0.2">
      <c r="A1187" s="209"/>
      <c r="B1187" s="195"/>
      <c r="C1187" s="200"/>
      <c r="D1187" s="202"/>
      <c r="E1187" s="198"/>
      <c r="F1187" s="199"/>
      <c r="G1187" s="203"/>
      <c r="H1187" s="203"/>
    </row>
    <row r="1188" spans="1:8" x14ac:dyDescent="0.2">
      <c r="A1188" s="209"/>
      <c r="B1188" s="195"/>
      <c r="C1188" s="200"/>
      <c r="D1188" s="202"/>
      <c r="E1188" s="198"/>
      <c r="F1188" s="199"/>
      <c r="G1188" s="203"/>
      <c r="H1188" s="203"/>
    </row>
    <row r="1189" spans="1:8" x14ac:dyDescent="0.2">
      <c r="A1189" s="209"/>
      <c r="B1189" s="195"/>
      <c r="C1189" s="200"/>
      <c r="D1189" s="202"/>
      <c r="E1189" s="198"/>
      <c r="F1189" s="199"/>
      <c r="G1189" s="203"/>
      <c r="H1189" s="203"/>
    </row>
    <row r="1190" spans="1:8" x14ac:dyDescent="0.2">
      <c r="A1190" s="209"/>
      <c r="B1190" s="195"/>
      <c r="C1190" s="200"/>
      <c r="D1190" s="202"/>
      <c r="E1190" s="198"/>
      <c r="F1190" s="199"/>
      <c r="G1190" s="203"/>
      <c r="H1190" s="203"/>
    </row>
    <row r="1191" spans="1:8" x14ac:dyDescent="0.2">
      <c r="A1191" s="209"/>
      <c r="B1191" s="195"/>
      <c r="C1191" s="200"/>
      <c r="D1191" s="202"/>
      <c r="E1191" s="198"/>
      <c r="F1191" s="199"/>
      <c r="G1191" s="203"/>
      <c r="H1191" s="203"/>
    </row>
    <row r="1192" spans="1:8" x14ac:dyDescent="0.2">
      <c r="A1192" s="209"/>
      <c r="B1192" s="195"/>
      <c r="C1192" s="200"/>
      <c r="D1192" s="202"/>
      <c r="E1192" s="198"/>
      <c r="F1192" s="199"/>
      <c r="G1192" s="203"/>
      <c r="H1192" s="203"/>
    </row>
    <row r="1193" spans="1:8" x14ac:dyDescent="0.2">
      <c r="A1193" s="209"/>
      <c r="B1193" s="195"/>
      <c r="C1193" s="200"/>
      <c r="D1193" s="202"/>
      <c r="E1193" s="198"/>
      <c r="F1193" s="199"/>
      <c r="G1193" s="203"/>
      <c r="H1193" s="203"/>
    </row>
    <row r="1194" spans="1:8" x14ac:dyDescent="0.2">
      <c r="A1194" s="209"/>
      <c r="B1194" s="195"/>
      <c r="C1194" s="200"/>
      <c r="D1194" s="202"/>
      <c r="E1194" s="198"/>
      <c r="F1194" s="199"/>
      <c r="G1194" s="203"/>
      <c r="H1194" s="203"/>
    </row>
    <row r="1195" spans="1:8" x14ac:dyDescent="0.2">
      <c r="A1195" s="209"/>
      <c r="B1195" s="195"/>
      <c r="C1195" s="200"/>
      <c r="D1195" s="202"/>
      <c r="E1195" s="198"/>
      <c r="F1195" s="199"/>
      <c r="G1195" s="203"/>
      <c r="H1195" s="203"/>
    </row>
    <row r="1196" spans="1:8" x14ac:dyDescent="0.2">
      <c r="A1196" s="209"/>
      <c r="B1196" s="195"/>
      <c r="C1196" s="200"/>
      <c r="D1196" s="202"/>
      <c r="E1196" s="198"/>
      <c r="F1196" s="199"/>
      <c r="G1196" s="203"/>
      <c r="H1196" s="203"/>
    </row>
    <row r="1197" spans="1:8" x14ac:dyDescent="0.2">
      <c r="A1197" s="209"/>
      <c r="B1197" s="195"/>
      <c r="C1197" s="200"/>
      <c r="D1197" s="202"/>
      <c r="E1197" s="198"/>
      <c r="F1197" s="199"/>
      <c r="G1197" s="203"/>
      <c r="H1197" s="203"/>
    </row>
    <row r="1198" spans="1:8" x14ac:dyDescent="0.2">
      <c r="A1198" s="209"/>
      <c r="B1198" s="195"/>
      <c r="C1198" s="200"/>
      <c r="D1198" s="202"/>
      <c r="E1198" s="198"/>
      <c r="F1198" s="199"/>
      <c r="G1198" s="203"/>
      <c r="H1198" s="203"/>
    </row>
    <row r="1199" spans="1:8" x14ac:dyDescent="0.2">
      <c r="A1199" s="209"/>
      <c r="B1199" s="195"/>
      <c r="C1199" s="200"/>
      <c r="D1199" s="202"/>
      <c r="E1199" s="198"/>
      <c r="F1199" s="199"/>
      <c r="G1199" s="203"/>
      <c r="H1199" s="203"/>
    </row>
    <row r="1200" spans="1:8" x14ac:dyDescent="0.2">
      <c r="A1200" s="209"/>
      <c r="B1200" s="195"/>
      <c r="C1200" s="200"/>
      <c r="D1200" s="202"/>
      <c r="E1200" s="198"/>
      <c r="F1200" s="199"/>
      <c r="G1200" s="203"/>
      <c r="H1200" s="203"/>
    </row>
    <row r="1201" spans="1:8" x14ac:dyDescent="0.2">
      <c r="A1201" s="209"/>
      <c r="B1201" s="195"/>
      <c r="C1201" s="200"/>
      <c r="D1201" s="202"/>
      <c r="E1201" s="198"/>
      <c r="F1201" s="199"/>
      <c r="G1201" s="203"/>
      <c r="H1201" s="203"/>
    </row>
    <row r="1202" spans="1:8" x14ac:dyDescent="0.2">
      <c r="A1202" s="209"/>
      <c r="B1202" s="195"/>
      <c r="C1202" s="200"/>
      <c r="D1202" s="202"/>
      <c r="E1202" s="198"/>
      <c r="F1202" s="199"/>
      <c r="G1202" s="203"/>
      <c r="H1202" s="203"/>
    </row>
    <row r="1203" spans="1:8" x14ac:dyDescent="0.2">
      <c r="A1203" s="209"/>
      <c r="B1203" s="195"/>
      <c r="C1203" s="200"/>
      <c r="D1203" s="202"/>
      <c r="E1203" s="198"/>
      <c r="F1203" s="199"/>
      <c r="G1203" s="203"/>
      <c r="H1203" s="203"/>
    </row>
    <row r="1204" spans="1:8" x14ac:dyDescent="0.2">
      <c r="A1204" s="209"/>
      <c r="B1204" s="195"/>
      <c r="C1204" s="200"/>
      <c r="D1204" s="202"/>
      <c r="E1204" s="198"/>
      <c r="F1204" s="199"/>
      <c r="G1204" s="203"/>
      <c r="H1204" s="203"/>
    </row>
    <row r="1205" spans="1:8" x14ac:dyDescent="0.2">
      <c r="A1205" s="209"/>
      <c r="B1205" s="195"/>
      <c r="C1205" s="200"/>
      <c r="D1205" s="202"/>
      <c r="E1205" s="198"/>
      <c r="F1205" s="199"/>
      <c r="G1205" s="203"/>
      <c r="H1205" s="203"/>
    </row>
    <row r="1206" spans="1:8" x14ac:dyDescent="0.2">
      <c r="A1206" s="209"/>
      <c r="B1206" s="195"/>
      <c r="C1206" s="200"/>
      <c r="D1206" s="202"/>
      <c r="E1206" s="198"/>
      <c r="F1206" s="199"/>
      <c r="G1206" s="203"/>
      <c r="H1206" s="203"/>
    </row>
    <row r="1207" spans="1:8" x14ac:dyDescent="0.2">
      <c r="A1207" s="209"/>
      <c r="B1207" s="195"/>
      <c r="C1207" s="200"/>
      <c r="D1207" s="202"/>
      <c r="E1207" s="198"/>
      <c r="F1207" s="199"/>
      <c r="G1207" s="203"/>
      <c r="H1207" s="203"/>
    </row>
    <row r="1208" spans="1:8" x14ac:dyDescent="0.2">
      <c r="A1208" s="209"/>
      <c r="B1208" s="195"/>
      <c r="C1208" s="200"/>
      <c r="D1208" s="202"/>
      <c r="E1208" s="198"/>
      <c r="F1208" s="199"/>
      <c r="G1208" s="203"/>
      <c r="H1208" s="203"/>
    </row>
    <row r="1209" spans="1:8" x14ac:dyDescent="0.2">
      <c r="A1209" s="209"/>
      <c r="B1209" s="195"/>
      <c r="C1209" s="200"/>
      <c r="D1209" s="202"/>
      <c r="E1209" s="198"/>
      <c r="F1209" s="199"/>
      <c r="G1209" s="203"/>
      <c r="H1209" s="203"/>
    </row>
    <row r="1210" spans="1:8" x14ac:dyDescent="0.2">
      <c r="A1210" s="209"/>
      <c r="B1210" s="195"/>
      <c r="C1210" s="200"/>
      <c r="D1210" s="202"/>
      <c r="E1210" s="198"/>
      <c r="F1210" s="199"/>
      <c r="G1210" s="203"/>
      <c r="H1210" s="203"/>
    </row>
    <row r="1211" spans="1:8" x14ac:dyDescent="0.2">
      <c r="A1211" s="209"/>
      <c r="B1211" s="195"/>
      <c r="C1211" s="200"/>
      <c r="D1211" s="202"/>
      <c r="E1211" s="198"/>
      <c r="F1211" s="199"/>
      <c r="G1211" s="203"/>
      <c r="H1211" s="203"/>
    </row>
    <row r="1212" spans="1:8" x14ac:dyDescent="0.2">
      <c r="A1212" s="209"/>
      <c r="B1212" s="195"/>
      <c r="C1212" s="200"/>
      <c r="D1212" s="202"/>
      <c r="E1212" s="198"/>
      <c r="F1212" s="199"/>
      <c r="G1212" s="203"/>
      <c r="H1212" s="203"/>
    </row>
    <row r="1213" spans="1:8" x14ac:dyDescent="0.2">
      <c r="A1213" s="209"/>
      <c r="B1213" s="195"/>
      <c r="C1213" s="200"/>
      <c r="D1213" s="202"/>
      <c r="E1213" s="198"/>
      <c r="F1213" s="199"/>
      <c r="G1213" s="203"/>
      <c r="H1213" s="203"/>
    </row>
    <row r="1214" spans="1:8" x14ac:dyDescent="0.2">
      <c r="A1214" s="209"/>
      <c r="B1214" s="195"/>
      <c r="C1214" s="200"/>
      <c r="D1214" s="202"/>
      <c r="E1214" s="198"/>
      <c r="F1214" s="199"/>
      <c r="G1214" s="203"/>
      <c r="H1214" s="203"/>
    </row>
    <row r="1215" spans="1:8" x14ac:dyDescent="0.2">
      <c r="A1215" s="209"/>
      <c r="B1215" s="195"/>
      <c r="C1215" s="200"/>
      <c r="D1215" s="202"/>
      <c r="E1215" s="198"/>
      <c r="F1215" s="199"/>
      <c r="G1215" s="203"/>
      <c r="H1215" s="203"/>
    </row>
    <row r="1216" spans="1:8" x14ac:dyDescent="0.2">
      <c r="A1216" s="209"/>
      <c r="B1216" s="195"/>
      <c r="C1216" s="200"/>
      <c r="D1216" s="202"/>
      <c r="E1216" s="198"/>
      <c r="F1216" s="199"/>
      <c r="G1216" s="203"/>
      <c r="H1216" s="203"/>
    </row>
    <row r="1217" spans="1:8" x14ac:dyDescent="0.2">
      <c r="A1217" s="209"/>
      <c r="B1217" s="195"/>
      <c r="C1217" s="200"/>
      <c r="D1217" s="202"/>
      <c r="E1217" s="198"/>
      <c r="F1217" s="199"/>
      <c r="G1217" s="203"/>
      <c r="H1217" s="203"/>
    </row>
    <row r="1218" spans="1:8" x14ac:dyDescent="0.2">
      <c r="A1218" s="209"/>
      <c r="B1218" s="195"/>
      <c r="C1218" s="200"/>
      <c r="D1218" s="202"/>
      <c r="E1218" s="198"/>
      <c r="F1218" s="199"/>
      <c r="G1218" s="203"/>
      <c r="H1218" s="203"/>
    </row>
    <row r="1219" spans="1:8" x14ac:dyDescent="0.2">
      <c r="A1219" s="209"/>
      <c r="B1219" s="195"/>
      <c r="C1219" s="200"/>
      <c r="D1219" s="202"/>
      <c r="E1219" s="198"/>
      <c r="F1219" s="199"/>
      <c r="G1219" s="203"/>
      <c r="H1219" s="203"/>
    </row>
    <row r="1220" spans="1:8" x14ac:dyDescent="0.2">
      <c r="A1220" s="209"/>
      <c r="B1220" s="195"/>
      <c r="C1220" s="200"/>
      <c r="D1220" s="202"/>
      <c r="E1220" s="198"/>
      <c r="F1220" s="199"/>
      <c r="G1220" s="203"/>
      <c r="H1220" s="203"/>
    </row>
    <row r="1221" spans="1:8" x14ac:dyDescent="0.2">
      <c r="A1221" s="209"/>
      <c r="B1221" s="195"/>
      <c r="C1221" s="200"/>
      <c r="D1221" s="202"/>
      <c r="E1221" s="198"/>
      <c r="F1221" s="199"/>
      <c r="G1221" s="203"/>
      <c r="H1221" s="203"/>
    </row>
    <row r="1222" spans="1:8" x14ac:dyDescent="0.2">
      <c r="A1222" s="209"/>
      <c r="B1222" s="195"/>
      <c r="C1222" s="200"/>
      <c r="D1222" s="202"/>
      <c r="E1222" s="198"/>
      <c r="F1222" s="199"/>
      <c r="G1222" s="203"/>
      <c r="H1222" s="203"/>
    </row>
    <row r="1223" spans="1:8" x14ac:dyDescent="0.2">
      <c r="A1223" s="209"/>
      <c r="B1223" s="195"/>
      <c r="C1223" s="200"/>
      <c r="D1223" s="202"/>
      <c r="E1223" s="198"/>
      <c r="F1223" s="199"/>
      <c r="G1223" s="203"/>
      <c r="H1223" s="203"/>
    </row>
    <row r="1224" spans="1:8" x14ac:dyDescent="0.2">
      <c r="A1224" s="209"/>
      <c r="B1224" s="195"/>
      <c r="C1224" s="200"/>
      <c r="D1224" s="202"/>
      <c r="E1224" s="198"/>
      <c r="F1224" s="199"/>
      <c r="G1224" s="203"/>
      <c r="H1224" s="203"/>
    </row>
    <row r="1225" spans="1:8" x14ac:dyDescent="0.2">
      <c r="A1225" s="209"/>
      <c r="B1225" s="195"/>
      <c r="C1225" s="200"/>
      <c r="D1225" s="202"/>
      <c r="E1225" s="198"/>
      <c r="F1225" s="199"/>
      <c r="G1225" s="203"/>
      <c r="H1225" s="203"/>
    </row>
    <row r="1226" spans="1:8" x14ac:dyDescent="0.2">
      <c r="A1226" s="209"/>
      <c r="B1226" s="195"/>
      <c r="C1226" s="200"/>
      <c r="D1226" s="202"/>
      <c r="E1226" s="198"/>
      <c r="F1226" s="199"/>
      <c r="G1226" s="203"/>
      <c r="H1226" s="203"/>
    </row>
    <row r="1227" spans="1:8" x14ac:dyDescent="0.2">
      <c r="A1227" s="209"/>
      <c r="B1227" s="195"/>
      <c r="C1227" s="200"/>
      <c r="D1227" s="202"/>
      <c r="E1227" s="198"/>
      <c r="F1227" s="199"/>
      <c r="G1227" s="203"/>
      <c r="H1227" s="203"/>
    </row>
    <row r="1228" spans="1:8" x14ac:dyDescent="0.2">
      <c r="A1228" s="209"/>
      <c r="B1228" s="195"/>
      <c r="C1228" s="200"/>
      <c r="D1228" s="202"/>
      <c r="E1228" s="198"/>
      <c r="F1228" s="199"/>
      <c r="G1228" s="203"/>
      <c r="H1228" s="203"/>
    </row>
    <row r="1229" spans="1:8" x14ac:dyDescent="0.2">
      <c r="A1229" s="209"/>
      <c r="B1229" s="195"/>
      <c r="C1229" s="200"/>
      <c r="D1229" s="202"/>
      <c r="E1229" s="198"/>
      <c r="F1229" s="199"/>
      <c r="G1229" s="203"/>
      <c r="H1229" s="203"/>
    </row>
    <row r="1230" spans="1:8" x14ac:dyDescent="0.2">
      <c r="A1230" s="209"/>
      <c r="B1230" s="195"/>
      <c r="C1230" s="200"/>
      <c r="D1230" s="202"/>
      <c r="E1230" s="198"/>
      <c r="F1230" s="199"/>
      <c r="G1230" s="203"/>
      <c r="H1230" s="203"/>
    </row>
    <row r="1231" spans="1:8" x14ac:dyDescent="0.2">
      <c r="A1231" s="209"/>
      <c r="B1231" s="195"/>
      <c r="C1231" s="200"/>
      <c r="D1231" s="202"/>
      <c r="E1231" s="198"/>
      <c r="F1231" s="199"/>
      <c r="G1231" s="203"/>
      <c r="H1231" s="203"/>
    </row>
    <row r="1232" spans="1:8" x14ac:dyDescent="0.2">
      <c r="A1232" s="209"/>
      <c r="B1232" s="195"/>
      <c r="C1232" s="200"/>
      <c r="D1232" s="202"/>
      <c r="E1232" s="198"/>
      <c r="F1232" s="199"/>
      <c r="G1232" s="203"/>
      <c r="H1232" s="203"/>
    </row>
    <row r="1233" spans="1:8" x14ac:dyDescent="0.2">
      <c r="A1233" s="209"/>
      <c r="B1233" s="195"/>
      <c r="C1233" s="200"/>
      <c r="D1233" s="202"/>
      <c r="E1233" s="198"/>
      <c r="F1233" s="199"/>
      <c r="G1233" s="203"/>
      <c r="H1233" s="203"/>
    </row>
    <row r="1234" spans="1:8" x14ac:dyDescent="0.2">
      <c r="A1234" s="209"/>
      <c r="B1234" s="195"/>
      <c r="C1234" s="200"/>
      <c r="D1234" s="202"/>
      <c r="E1234" s="198"/>
      <c r="F1234" s="199"/>
      <c r="G1234" s="203"/>
      <c r="H1234" s="203"/>
    </row>
    <row r="1235" spans="1:8" x14ac:dyDescent="0.2">
      <c r="A1235" s="209"/>
      <c r="B1235" s="195"/>
      <c r="C1235" s="200"/>
      <c r="D1235" s="202"/>
      <c r="E1235" s="198"/>
      <c r="F1235" s="199"/>
      <c r="G1235" s="203"/>
      <c r="H1235" s="203"/>
    </row>
    <row r="1236" spans="1:8" x14ac:dyDescent="0.2">
      <c r="A1236" s="209"/>
      <c r="B1236" s="195"/>
      <c r="C1236" s="200"/>
      <c r="D1236" s="202"/>
      <c r="E1236" s="198"/>
      <c r="F1236" s="199"/>
      <c r="G1236" s="203"/>
      <c r="H1236" s="203"/>
    </row>
    <row r="1237" spans="1:8" x14ac:dyDescent="0.2">
      <c r="A1237" s="209"/>
      <c r="B1237" s="195"/>
      <c r="C1237" s="200"/>
      <c r="D1237" s="202"/>
      <c r="E1237" s="198"/>
      <c r="F1237" s="199"/>
      <c r="G1237" s="203"/>
      <c r="H1237" s="203"/>
    </row>
    <row r="1238" spans="1:8" x14ac:dyDescent="0.2">
      <c r="A1238" s="209"/>
      <c r="B1238" s="195"/>
      <c r="C1238" s="200"/>
      <c r="D1238" s="202"/>
      <c r="E1238" s="198"/>
      <c r="F1238" s="199"/>
      <c r="G1238" s="203"/>
      <c r="H1238" s="203"/>
    </row>
    <row r="1239" spans="1:8" x14ac:dyDescent="0.2">
      <c r="A1239" s="209"/>
      <c r="B1239" s="195"/>
      <c r="C1239" s="200"/>
      <c r="D1239" s="202"/>
      <c r="E1239" s="198"/>
      <c r="F1239" s="199"/>
      <c r="G1239" s="203"/>
      <c r="H1239" s="203"/>
    </row>
    <row r="1240" spans="1:8" x14ac:dyDescent="0.2">
      <c r="A1240" s="209"/>
      <c r="B1240" s="195"/>
      <c r="C1240" s="200"/>
      <c r="D1240" s="202"/>
      <c r="E1240" s="198"/>
      <c r="F1240" s="199"/>
      <c r="G1240" s="203"/>
      <c r="H1240" s="203"/>
    </row>
    <row r="1241" spans="1:8" x14ac:dyDescent="0.2">
      <c r="A1241" s="209"/>
      <c r="B1241" s="195"/>
      <c r="C1241" s="200"/>
      <c r="D1241" s="202"/>
      <c r="E1241" s="198"/>
      <c r="F1241" s="199"/>
      <c r="G1241" s="203"/>
      <c r="H1241" s="203"/>
    </row>
    <row r="1242" spans="1:8" x14ac:dyDescent="0.2">
      <c r="A1242" s="209"/>
      <c r="B1242" s="195"/>
      <c r="C1242" s="200"/>
      <c r="D1242" s="202"/>
      <c r="E1242" s="198"/>
      <c r="F1242" s="199"/>
      <c r="G1242" s="203"/>
      <c r="H1242" s="203"/>
    </row>
    <row r="1243" spans="1:8" x14ac:dyDescent="0.2">
      <c r="A1243" s="209"/>
      <c r="B1243" s="195"/>
      <c r="C1243" s="200"/>
      <c r="D1243" s="202"/>
      <c r="E1243" s="198"/>
      <c r="F1243" s="199"/>
      <c r="G1243" s="203"/>
      <c r="H1243" s="203"/>
    </row>
    <row r="1244" spans="1:8" x14ac:dyDescent="0.2">
      <c r="A1244" s="209"/>
      <c r="B1244" s="195"/>
      <c r="C1244" s="200"/>
      <c r="D1244" s="202"/>
      <c r="E1244" s="198"/>
      <c r="F1244" s="199"/>
      <c r="G1244" s="203"/>
      <c r="H1244" s="203"/>
    </row>
    <row r="1245" spans="1:8" x14ac:dyDescent="0.2">
      <c r="A1245" s="209"/>
      <c r="B1245" s="195"/>
      <c r="C1245" s="200"/>
      <c r="D1245" s="202"/>
      <c r="E1245" s="198"/>
      <c r="F1245" s="199"/>
      <c r="G1245" s="203"/>
      <c r="H1245" s="203"/>
    </row>
    <row r="1246" spans="1:8" x14ac:dyDescent="0.2">
      <c r="A1246" s="209"/>
      <c r="B1246" s="195"/>
      <c r="C1246" s="200"/>
      <c r="D1246" s="202"/>
      <c r="E1246" s="198"/>
      <c r="F1246" s="199"/>
      <c r="G1246" s="203"/>
      <c r="H1246" s="203"/>
    </row>
    <row r="1247" spans="1:8" x14ac:dyDescent="0.2">
      <c r="A1247" s="209"/>
      <c r="B1247" s="195"/>
      <c r="C1247" s="200"/>
      <c r="D1247" s="202"/>
      <c r="E1247" s="198"/>
      <c r="F1247" s="199"/>
      <c r="G1247" s="203"/>
      <c r="H1247" s="203"/>
    </row>
    <row r="1248" spans="1:8" x14ac:dyDescent="0.2">
      <c r="A1248" s="209"/>
      <c r="B1248" s="195"/>
      <c r="C1248" s="200"/>
      <c r="D1248" s="202"/>
      <c r="E1248" s="198"/>
      <c r="F1248" s="199"/>
      <c r="G1248" s="203"/>
      <c r="H1248" s="203"/>
    </row>
    <row r="1249" spans="1:8" x14ac:dyDescent="0.2">
      <c r="A1249" s="209"/>
      <c r="B1249" s="195"/>
      <c r="C1249" s="200"/>
      <c r="D1249" s="202"/>
      <c r="E1249" s="198"/>
      <c r="F1249" s="199"/>
      <c r="G1249" s="203"/>
      <c r="H1249" s="203"/>
    </row>
    <row r="1250" spans="1:8" x14ac:dyDescent="0.2">
      <c r="A1250" s="209"/>
      <c r="B1250" s="195"/>
      <c r="C1250" s="200"/>
      <c r="D1250" s="202"/>
      <c r="E1250" s="198"/>
      <c r="F1250" s="199"/>
      <c r="G1250" s="203"/>
      <c r="H1250" s="203"/>
    </row>
    <row r="1251" spans="1:8" x14ac:dyDescent="0.2">
      <c r="A1251" s="209"/>
      <c r="B1251" s="195"/>
      <c r="C1251" s="200"/>
      <c r="D1251" s="202"/>
      <c r="E1251" s="198"/>
      <c r="F1251" s="199"/>
      <c r="G1251" s="203"/>
      <c r="H1251" s="203"/>
    </row>
    <row r="1252" spans="1:8" x14ac:dyDescent="0.2">
      <c r="A1252" s="209"/>
      <c r="B1252" s="195"/>
      <c r="C1252" s="200"/>
      <c r="D1252" s="202"/>
      <c r="E1252" s="198"/>
      <c r="F1252" s="199"/>
      <c r="G1252" s="203"/>
      <c r="H1252" s="203"/>
    </row>
    <row r="1253" spans="1:8" x14ac:dyDescent="0.2">
      <c r="A1253" s="209"/>
      <c r="B1253" s="195"/>
      <c r="C1253" s="200"/>
      <c r="D1253" s="202"/>
      <c r="E1253" s="198"/>
      <c r="F1253" s="199"/>
      <c r="G1253" s="203"/>
      <c r="H1253" s="203"/>
    </row>
    <row r="1254" spans="1:8" x14ac:dyDescent="0.2">
      <c r="A1254" s="209"/>
      <c r="B1254" s="195"/>
      <c r="C1254" s="200"/>
      <c r="D1254" s="202"/>
      <c r="E1254" s="198"/>
      <c r="F1254" s="199"/>
      <c r="G1254" s="203"/>
      <c r="H1254" s="203"/>
    </row>
    <row r="1255" spans="1:8" x14ac:dyDescent="0.2">
      <c r="A1255" s="209"/>
      <c r="B1255" s="195"/>
      <c r="C1255" s="200"/>
      <c r="D1255" s="202"/>
      <c r="E1255" s="198"/>
      <c r="F1255" s="199"/>
      <c r="G1255" s="203"/>
      <c r="H1255" s="203"/>
    </row>
    <row r="1256" spans="1:8" x14ac:dyDescent="0.2">
      <c r="A1256" s="209"/>
      <c r="B1256" s="195"/>
      <c r="C1256" s="200"/>
      <c r="D1256" s="202"/>
      <c r="E1256" s="198"/>
      <c r="F1256" s="199"/>
      <c r="G1256" s="203"/>
      <c r="H1256" s="203"/>
    </row>
    <row r="1257" spans="1:8" x14ac:dyDescent="0.2">
      <c r="A1257" s="209"/>
      <c r="B1257" s="195"/>
      <c r="C1257" s="200"/>
      <c r="D1257" s="202"/>
      <c r="E1257" s="198"/>
      <c r="F1257" s="199"/>
      <c r="G1257" s="203"/>
      <c r="H1257" s="203"/>
    </row>
    <row r="1258" spans="1:8" x14ac:dyDescent="0.2">
      <c r="A1258" s="209"/>
      <c r="B1258" s="195"/>
      <c r="C1258" s="200"/>
      <c r="D1258" s="202"/>
      <c r="E1258" s="198"/>
      <c r="F1258" s="199"/>
      <c r="G1258" s="203"/>
      <c r="H1258" s="203"/>
    </row>
    <row r="1259" spans="1:8" x14ac:dyDescent="0.2">
      <c r="A1259" s="209"/>
      <c r="B1259" s="195"/>
      <c r="C1259" s="200"/>
      <c r="D1259" s="202"/>
      <c r="E1259" s="198"/>
      <c r="F1259" s="199"/>
      <c r="G1259" s="203"/>
      <c r="H1259" s="203"/>
    </row>
    <row r="1260" spans="1:8" x14ac:dyDescent="0.2">
      <c r="A1260" s="209"/>
      <c r="B1260" s="195"/>
      <c r="C1260" s="200"/>
      <c r="D1260" s="202"/>
      <c r="E1260" s="198"/>
      <c r="F1260" s="199"/>
      <c r="G1260" s="203"/>
      <c r="H1260" s="203"/>
    </row>
    <row r="1261" spans="1:8" x14ac:dyDescent="0.2">
      <c r="A1261" s="209"/>
      <c r="B1261" s="195"/>
      <c r="C1261" s="200"/>
      <c r="D1261" s="202"/>
      <c r="E1261" s="198"/>
      <c r="F1261" s="199"/>
      <c r="G1261" s="203"/>
      <c r="H1261" s="203"/>
    </row>
    <row r="1262" spans="1:8" x14ac:dyDescent="0.2">
      <c r="A1262" s="209"/>
      <c r="B1262" s="195"/>
      <c r="C1262" s="200"/>
      <c r="D1262" s="202"/>
      <c r="E1262" s="198"/>
      <c r="F1262" s="199"/>
      <c r="G1262" s="203"/>
      <c r="H1262" s="203"/>
    </row>
    <row r="1263" spans="1:8" x14ac:dyDescent="0.2">
      <c r="A1263" s="209"/>
      <c r="B1263" s="195"/>
      <c r="C1263" s="200"/>
      <c r="D1263" s="202"/>
      <c r="E1263" s="198"/>
      <c r="F1263" s="199"/>
      <c r="G1263" s="203"/>
      <c r="H1263" s="203"/>
    </row>
    <row r="1264" spans="1:8" x14ac:dyDescent="0.2">
      <c r="A1264" s="209"/>
      <c r="B1264" s="195"/>
      <c r="C1264" s="200"/>
      <c r="D1264" s="202"/>
      <c r="E1264" s="198"/>
      <c r="F1264" s="199"/>
      <c r="G1264" s="203"/>
      <c r="H1264" s="203"/>
    </row>
    <row r="1265" spans="1:8" x14ac:dyDescent="0.2">
      <c r="A1265" s="209"/>
      <c r="B1265" s="195"/>
      <c r="C1265" s="200"/>
      <c r="D1265" s="202"/>
      <c r="E1265" s="198"/>
      <c r="F1265" s="199"/>
      <c r="G1265" s="203"/>
      <c r="H1265" s="203"/>
    </row>
    <row r="1266" spans="1:8" x14ac:dyDescent="0.2">
      <c r="A1266" s="209"/>
      <c r="B1266" s="195"/>
      <c r="C1266" s="200"/>
      <c r="D1266" s="202"/>
      <c r="E1266" s="198"/>
      <c r="F1266" s="199"/>
      <c r="G1266" s="203"/>
      <c r="H1266" s="203"/>
    </row>
    <row r="1267" spans="1:8" x14ac:dyDescent="0.2">
      <c r="A1267" s="209"/>
      <c r="B1267" s="195"/>
      <c r="C1267" s="200"/>
      <c r="D1267" s="202"/>
      <c r="E1267" s="198"/>
      <c r="F1267" s="199"/>
      <c r="G1267" s="203"/>
      <c r="H1267" s="203"/>
    </row>
    <row r="1268" spans="1:8" x14ac:dyDescent="0.2">
      <c r="A1268" s="209"/>
      <c r="B1268" s="195"/>
      <c r="C1268" s="200"/>
      <c r="D1268" s="202"/>
      <c r="E1268" s="198"/>
      <c r="F1268" s="199"/>
      <c r="G1268" s="203"/>
      <c r="H1268" s="203"/>
    </row>
    <row r="1269" spans="1:8" x14ac:dyDescent="0.2">
      <c r="A1269" s="209"/>
      <c r="B1269" s="195"/>
      <c r="C1269" s="200"/>
      <c r="D1269" s="202"/>
      <c r="E1269" s="198"/>
      <c r="F1269" s="199"/>
      <c r="G1269" s="203"/>
      <c r="H1269" s="203"/>
    </row>
    <row r="1270" spans="1:8" x14ac:dyDescent="0.2">
      <c r="A1270" s="209"/>
      <c r="B1270" s="195"/>
      <c r="C1270" s="200"/>
      <c r="D1270" s="202"/>
      <c r="E1270" s="198"/>
      <c r="F1270" s="199"/>
      <c r="G1270" s="203"/>
      <c r="H1270" s="203"/>
    </row>
    <row r="1271" spans="1:8" x14ac:dyDescent="0.2">
      <c r="A1271" s="209"/>
      <c r="B1271" s="195"/>
      <c r="C1271" s="200"/>
      <c r="D1271" s="202"/>
      <c r="E1271" s="198"/>
      <c r="F1271" s="199"/>
      <c r="G1271" s="203"/>
      <c r="H1271" s="203"/>
    </row>
    <row r="1272" spans="1:8" x14ac:dyDescent="0.2">
      <c r="A1272" s="209"/>
      <c r="B1272" s="195"/>
      <c r="C1272" s="200"/>
      <c r="D1272" s="202"/>
      <c r="E1272" s="198"/>
      <c r="F1272" s="199"/>
      <c r="G1272" s="203"/>
      <c r="H1272" s="203"/>
    </row>
    <row r="1273" spans="1:8" x14ac:dyDescent="0.2">
      <c r="A1273" s="209"/>
      <c r="B1273" s="195"/>
      <c r="C1273" s="200"/>
      <c r="D1273" s="202"/>
      <c r="E1273" s="198"/>
      <c r="F1273" s="199"/>
      <c r="G1273" s="203"/>
      <c r="H1273" s="203"/>
    </row>
    <row r="1274" spans="1:8" x14ac:dyDescent="0.2">
      <c r="A1274" s="209"/>
      <c r="B1274" s="195"/>
      <c r="C1274" s="200"/>
      <c r="D1274" s="202"/>
      <c r="E1274" s="198"/>
      <c r="F1274" s="199"/>
      <c r="G1274" s="203"/>
      <c r="H1274" s="203"/>
    </row>
    <row r="1275" spans="1:8" x14ac:dyDescent="0.2">
      <c r="A1275" s="209"/>
      <c r="B1275" s="195"/>
      <c r="C1275" s="200"/>
      <c r="D1275" s="202"/>
      <c r="E1275" s="198"/>
      <c r="F1275" s="199"/>
      <c r="G1275" s="203"/>
      <c r="H1275" s="203"/>
    </row>
    <row r="1276" spans="1:8" x14ac:dyDescent="0.2">
      <c r="A1276" s="209"/>
      <c r="B1276" s="195"/>
      <c r="C1276" s="200"/>
      <c r="D1276" s="202"/>
      <c r="E1276" s="198"/>
      <c r="F1276" s="199"/>
      <c r="G1276" s="203"/>
      <c r="H1276" s="203"/>
    </row>
    <row r="1277" spans="1:8" x14ac:dyDescent="0.2">
      <c r="A1277" s="209"/>
      <c r="B1277" s="195"/>
      <c r="C1277" s="200"/>
      <c r="D1277" s="202"/>
      <c r="E1277" s="198"/>
      <c r="F1277" s="199"/>
      <c r="G1277" s="203"/>
      <c r="H1277" s="203"/>
    </row>
    <row r="1278" spans="1:8" x14ac:dyDescent="0.2">
      <c r="A1278" s="209"/>
      <c r="B1278" s="195"/>
      <c r="C1278" s="200"/>
      <c r="D1278" s="202"/>
      <c r="E1278" s="198"/>
      <c r="F1278" s="199"/>
      <c r="G1278" s="203"/>
      <c r="H1278" s="203"/>
    </row>
    <row r="1279" spans="1:8" x14ac:dyDescent="0.2">
      <c r="A1279" s="209"/>
      <c r="B1279" s="195"/>
      <c r="C1279" s="200"/>
      <c r="D1279" s="202"/>
      <c r="E1279" s="198"/>
      <c r="F1279" s="199"/>
      <c r="G1279" s="203"/>
      <c r="H1279" s="203"/>
    </row>
    <row r="1280" spans="1:8" x14ac:dyDescent="0.2">
      <c r="A1280" s="209"/>
      <c r="B1280" s="195"/>
      <c r="C1280" s="200"/>
      <c r="D1280" s="202"/>
      <c r="E1280" s="198"/>
      <c r="F1280" s="199"/>
      <c r="G1280" s="203"/>
      <c r="H1280" s="203"/>
    </row>
    <row r="1281" spans="1:8" x14ac:dyDescent="0.2">
      <c r="A1281" s="209"/>
      <c r="B1281" s="195"/>
      <c r="C1281" s="200"/>
      <c r="D1281" s="202"/>
      <c r="E1281" s="198"/>
      <c r="F1281" s="199"/>
      <c r="G1281" s="203"/>
      <c r="H1281" s="203"/>
    </row>
    <row r="1282" spans="1:8" x14ac:dyDescent="0.2">
      <c r="A1282" s="209"/>
      <c r="B1282" s="195"/>
      <c r="C1282" s="200"/>
      <c r="D1282" s="202"/>
      <c r="E1282" s="198"/>
      <c r="F1282" s="199"/>
      <c r="G1282" s="203"/>
      <c r="H1282" s="203"/>
    </row>
    <row r="1283" spans="1:8" x14ac:dyDescent="0.2">
      <c r="A1283" s="209"/>
      <c r="B1283" s="195"/>
      <c r="C1283" s="200"/>
      <c r="D1283" s="202"/>
      <c r="E1283" s="198"/>
      <c r="F1283" s="199"/>
      <c r="G1283" s="203"/>
      <c r="H1283" s="203"/>
    </row>
    <row r="1284" spans="1:8" x14ac:dyDescent="0.2">
      <c r="A1284" s="209"/>
      <c r="B1284" s="195"/>
      <c r="C1284" s="200"/>
      <c r="D1284" s="202"/>
      <c r="E1284" s="198"/>
      <c r="F1284" s="199"/>
      <c r="G1284" s="203"/>
      <c r="H1284" s="203"/>
    </row>
    <row r="1285" spans="1:8" x14ac:dyDescent="0.2">
      <c r="A1285" s="209"/>
      <c r="B1285" s="195"/>
      <c r="C1285" s="200"/>
      <c r="D1285" s="202"/>
      <c r="E1285" s="198"/>
      <c r="F1285" s="199"/>
      <c r="G1285" s="203"/>
      <c r="H1285" s="203"/>
    </row>
    <row r="1286" spans="1:8" x14ac:dyDescent="0.2">
      <c r="A1286" s="209"/>
      <c r="B1286" s="195"/>
      <c r="C1286" s="200"/>
      <c r="D1286" s="202"/>
      <c r="E1286" s="198"/>
      <c r="F1286" s="199"/>
      <c r="G1286" s="203"/>
      <c r="H1286" s="203"/>
    </row>
    <row r="1287" spans="1:8" x14ac:dyDescent="0.2">
      <c r="A1287" s="209"/>
      <c r="B1287" s="195"/>
      <c r="C1287" s="200"/>
      <c r="D1287" s="202"/>
      <c r="E1287" s="198"/>
      <c r="F1287" s="199"/>
      <c r="G1287" s="203"/>
      <c r="H1287" s="203"/>
    </row>
    <row r="1288" spans="1:8" x14ac:dyDescent="0.2">
      <c r="A1288" s="209"/>
      <c r="B1288" s="195"/>
      <c r="C1288" s="200"/>
      <c r="D1288" s="202"/>
      <c r="E1288" s="198"/>
      <c r="F1288" s="199"/>
      <c r="G1288" s="203"/>
      <c r="H1288" s="203"/>
    </row>
    <row r="1289" spans="1:8" x14ac:dyDescent="0.2">
      <c r="A1289" s="209"/>
      <c r="B1289" s="195"/>
      <c r="C1289" s="200"/>
      <c r="D1289" s="202"/>
      <c r="E1289" s="198"/>
      <c r="F1289" s="199"/>
      <c r="G1289" s="203"/>
      <c r="H1289" s="203"/>
    </row>
    <row r="1290" spans="1:8" x14ac:dyDescent="0.2">
      <c r="A1290" s="209"/>
      <c r="B1290" s="195"/>
      <c r="C1290" s="200"/>
      <c r="D1290" s="202"/>
      <c r="E1290" s="198"/>
      <c r="F1290" s="199"/>
      <c r="G1290" s="203"/>
      <c r="H1290" s="203"/>
    </row>
    <row r="1291" spans="1:8" x14ac:dyDescent="0.2">
      <c r="A1291" s="209"/>
      <c r="B1291" s="195"/>
      <c r="C1291" s="200"/>
      <c r="D1291" s="202"/>
      <c r="E1291" s="198"/>
      <c r="F1291" s="199"/>
      <c r="G1291" s="203"/>
      <c r="H1291" s="203"/>
    </row>
    <row r="1292" spans="1:8" x14ac:dyDescent="0.2">
      <c r="A1292" s="209"/>
      <c r="B1292" s="195"/>
      <c r="C1292" s="200"/>
      <c r="D1292" s="202"/>
      <c r="E1292" s="198"/>
      <c r="F1292" s="199"/>
      <c r="G1292" s="203"/>
      <c r="H1292" s="203"/>
    </row>
    <row r="1293" spans="1:8" x14ac:dyDescent="0.2">
      <c r="A1293" s="209"/>
      <c r="B1293" s="195"/>
      <c r="C1293" s="200"/>
      <c r="D1293" s="202"/>
      <c r="E1293" s="198"/>
      <c r="F1293" s="199"/>
      <c r="G1293" s="203"/>
      <c r="H1293" s="203"/>
    </row>
    <row r="1294" spans="1:8" x14ac:dyDescent="0.2">
      <c r="A1294" s="209"/>
      <c r="B1294" s="195"/>
      <c r="C1294" s="200"/>
      <c r="D1294" s="202"/>
      <c r="E1294" s="198"/>
      <c r="F1294" s="199"/>
      <c r="G1294" s="203"/>
      <c r="H1294" s="203"/>
    </row>
    <row r="1295" spans="1:8" x14ac:dyDescent="0.2">
      <c r="A1295" s="209"/>
      <c r="B1295" s="195"/>
      <c r="C1295" s="200"/>
      <c r="D1295" s="202"/>
      <c r="E1295" s="198"/>
      <c r="F1295" s="199"/>
      <c r="G1295" s="203"/>
      <c r="H1295" s="203"/>
    </row>
    <row r="1296" spans="1:8" x14ac:dyDescent="0.2">
      <c r="A1296" s="209"/>
      <c r="B1296" s="195"/>
      <c r="C1296" s="200"/>
      <c r="D1296" s="202"/>
      <c r="E1296" s="198"/>
      <c r="F1296" s="199"/>
      <c r="G1296" s="203"/>
      <c r="H1296" s="203"/>
    </row>
    <row r="1297" spans="1:8" x14ac:dyDescent="0.2">
      <c r="A1297" s="209"/>
      <c r="B1297" s="195"/>
      <c r="C1297" s="200"/>
      <c r="D1297" s="202"/>
      <c r="E1297" s="198"/>
      <c r="F1297" s="199"/>
      <c r="G1297" s="203"/>
      <c r="H1297" s="203"/>
    </row>
    <row r="1298" spans="1:8" x14ac:dyDescent="0.2">
      <c r="A1298" s="209"/>
      <c r="B1298" s="195"/>
      <c r="C1298" s="200"/>
      <c r="D1298" s="202"/>
      <c r="E1298" s="198"/>
      <c r="F1298" s="199"/>
      <c r="G1298" s="203"/>
      <c r="H1298" s="203"/>
    </row>
    <row r="1299" spans="1:8" x14ac:dyDescent="0.2">
      <c r="A1299" s="209"/>
      <c r="B1299" s="195"/>
      <c r="C1299" s="200"/>
      <c r="D1299" s="202"/>
      <c r="E1299" s="198"/>
      <c r="F1299" s="199"/>
      <c r="G1299" s="203"/>
      <c r="H1299" s="203"/>
    </row>
    <row r="1300" spans="1:8" x14ac:dyDescent="0.2">
      <c r="A1300" s="209"/>
      <c r="B1300" s="195"/>
      <c r="C1300" s="200"/>
      <c r="D1300" s="202"/>
      <c r="E1300" s="198"/>
      <c r="F1300" s="199"/>
      <c r="G1300" s="203"/>
      <c r="H1300" s="203"/>
    </row>
    <row r="1301" spans="1:8" x14ac:dyDescent="0.2">
      <c r="A1301" s="209"/>
      <c r="B1301" s="195"/>
      <c r="C1301" s="200"/>
      <c r="D1301" s="202"/>
      <c r="E1301" s="198"/>
      <c r="F1301" s="199"/>
      <c r="G1301" s="203"/>
      <c r="H1301" s="203"/>
    </row>
    <row r="1302" spans="1:8" x14ac:dyDescent="0.2">
      <c r="A1302" s="209"/>
      <c r="B1302" s="195"/>
      <c r="C1302" s="200"/>
      <c r="D1302" s="202"/>
      <c r="E1302" s="198"/>
      <c r="F1302" s="199"/>
      <c r="G1302" s="203"/>
      <c r="H1302" s="203"/>
    </row>
    <row r="1303" spans="1:8" x14ac:dyDescent="0.2">
      <c r="A1303" s="209"/>
      <c r="B1303" s="195"/>
      <c r="C1303" s="200"/>
      <c r="D1303" s="202"/>
      <c r="E1303" s="198"/>
      <c r="F1303" s="199"/>
      <c r="G1303" s="203"/>
      <c r="H1303" s="203"/>
    </row>
    <row r="1304" spans="1:8" x14ac:dyDescent="0.2">
      <c r="A1304" s="209"/>
      <c r="B1304" s="195"/>
      <c r="C1304" s="200"/>
      <c r="D1304" s="202"/>
      <c r="E1304" s="198"/>
      <c r="F1304" s="199"/>
      <c r="G1304" s="203"/>
      <c r="H1304" s="203"/>
    </row>
    <row r="1305" spans="1:8" x14ac:dyDescent="0.2">
      <c r="A1305" s="209"/>
      <c r="B1305" s="195"/>
      <c r="C1305" s="200"/>
      <c r="D1305" s="202"/>
      <c r="E1305" s="198"/>
      <c r="F1305" s="199"/>
      <c r="G1305" s="203"/>
      <c r="H1305" s="203"/>
    </row>
    <row r="1306" spans="1:8" x14ac:dyDescent="0.2">
      <c r="A1306" s="209"/>
      <c r="B1306" s="195"/>
      <c r="C1306" s="200"/>
      <c r="D1306" s="202"/>
      <c r="E1306" s="198"/>
      <c r="F1306" s="199"/>
      <c r="G1306" s="203"/>
      <c r="H1306" s="203"/>
    </row>
    <row r="1307" spans="1:8" x14ac:dyDescent="0.2">
      <c r="A1307" s="209"/>
      <c r="B1307" s="195"/>
      <c r="C1307" s="200"/>
      <c r="D1307" s="202"/>
      <c r="E1307" s="198"/>
      <c r="F1307" s="199"/>
      <c r="G1307" s="203"/>
      <c r="H1307" s="203"/>
    </row>
    <row r="1308" spans="1:8" x14ac:dyDescent="0.2">
      <c r="A1308" s="209"/>
      <c r="B1308" s="195"/>
      <c r="C1308" s="200"/>
      <c r="D1308" s="202"/>
      <c r="E1308" s="198"/>
      <c r="F1308" s="199"/>
      <c r="G1308" s="203"/>
      <c r="H1308" s="203"/>
    </row>
    <row r="1309" spans="1:8" x14ac:dyDescent="0.2">
      <c r="A1309" s="209"/>
      <c r="B1309" s="195"/>
      <c r="C1309" s="200"/>
      <c r="D1309" s="202"/>
      <c r="E1309" s="198"/>
      <c r="F1309" s="199"/>
      <c r="G1309" s="203"/>
      <c r="H1309" s="203"/>
    </row>
    <row r="1310" spans="1:8" x14ac:dyDescent="0.2">
      <c r="A1310" s="209"/>
      <c r="B1310" s="195"/>
      <c r="C1310" s="200"/>
      <c r="D1310" s="202"/>
      <c r="E1310" s="198"/>
      <c r="F1310" s="199"/>
      <c r="G1310" s="203"/>
      <c r="H1310" s="203"/>
    </row>
    <row r="1311" spans="1:8" x14ac:dyDescent="0.2">
      <c r="A1311" s="209"/>
      <c r="B1311" s="195"/>
      <c r="C1311" s="200"/>
      <c r="D1311" s="202"/>
      <c r="E1311" s="198"/>
      <c r="F1311" s="199"/>
      <c r="G1311" s="203"/>
      <c r="H1311" s="203"/>
    </row>
    <row r="1312" spans="1:8" x14ac:dyDescent="0.2">
      <c r="A1312" s="209"/>
      <c r="B1312" s="195"/>
      <c r="C1312" s="200"/>
      <c r="D1312" s="202"/>
      <c r="E1312" s="198"/>
      <c r="F1312" s="199"/>
      <c r="G1312" s="203"/>
      <c r="H1312" s="203"/>
    </row>
    <row r="1313" spans="1:8" x14ac:dyDescent="0.2">
      <c r="A1313" s="209"/>
      <c r="B1313" s="195"/>
      <c r="C1313" s="200"/>
      <c r="D1313" s="202"/>
      <c r="E1313" s="198"/>
      <c r="F1313" s="199"/>
      <c r="G1313" s="203"/>
      <c r="H1313" s="203"/>
    </row>
    <row r="1314" spans="1:8" x14ac:dyDescent="0.2">
      <c r="A1314" s="209"/>
      <c r="B1314" s="195"/>
      <c r="C1314" s="200"/>
      <c r="D1314" s="202"/>
      <c r="E1314" s="198"/>
      <c r="F1314" s="199"/>
      <c r="G1314" s="203"/>
      <c r="H1314" s="203"/>
    </row>
    <row r="1315" spans="1:8" x14ac:dyDescent="0.2">
      <c r="A1315" s="209"/>
      <c r="B1315" s="195"/>
      <c r="C1315" s="200"/>
      <c r="D1315" s="202"/>
      <c r="E1315" s="198"/>
      <c r="F1315" s="199"/>
      <c r="G1315" s="203"/>
      <c r="H1315" s="203"/>
    </row>
    <row r="1316" spans="1:8" x14ac:dyDescent="0.2">
      <c r="A1316" s="209"/>
      <c r="B1316" s="195"/>
      <c r="C1316" s="200"/>
      <c r="D1316" s="202"/>
      <c r="E1316" s="198"/>
      <c r="F1316" s="199"/>
      <c r="G1316" s="203"/>
      <c r="H1316" s="203"/>
    </row>
    <row r="1317" spans="1:8" x14ac:dyDescent="0.2">
      <c r="A1317" s="209"/>
      <c r="B1317" s="195"/>
      <c r="C1317" s="200"/>
      <c r="D1317" s="202"/>
      <c r="E1317" s="198"/>
      <c r="F1317" s="199"/>
      <c r="G1317" s="203"/>
      <c r="H1317" s="203"/>
    </row>
    <row r="1318" spans="1:8" x14ac:dyDescent="0.2">
      <c r="A1318" s="209"/>
      <c r="B1318" s="195"/>
      <c r="C1318" s="200"/>
      <c r="D1318" s="202"/>
      <c r="E1318" s="198"/>
      <c r="F1318" s="199"/>
      <c r="G1318" s="203"/>
      <c r="H1318" s="203"/>
    </row>
    <row r="1319" spans="1:8" x14ac:dyDescent="0.2">
      <c r="A1319" s="209"/>
      <c r="B1319" s="195"/>
      <c r="C1319" s="200"/>
      <c r="D1319" s="202"/>
      <c r="E1319" s="198"/>
      <c r="F1319" s="199"/>
      <c r="G1319" s="203"/>
      <c r="H1319" s="203"/>
    </row>
    <row r="1320" spans="1:8" x14ac:dyDescent="0.2">
      <c r="A1320" s="209"/>
      <c r="B1320" s="195"/>
      <c r="C1320" s="200"/>
      <c r="D1320" s="202"/>
      <c r="E1320" s="198"/>
      <c r="F1320" s="199"/>
      <c r="G1320" s="203"/>
      <c r="H1320" s="203"/>
    </row>
    <row r="1321" spans="1:8" x14ac:dyDescent="0.2">
      <c r="A1321" s="209"/>
      <c r="B1321" s="195"/>
      <c r="C1321" s="200"/>
      <c r="D1321" s="202"/>
      <c r="E1321" s="198"/>
      <c r="F1321" s="199"/>
      <c r="G1321" s="203"/>
      <c r="H1321" s="203"/>
    </row>
    <row r="1322" spans="1:8" x14ac:dyDescent="0.2">
      <c r="A1322" s="209"/>
      <c r="B1322" s="195"/>
      <c r="C1322" s="200"/>
      <c r="D1322" s="202"/>
      <c r="E1322" s="198"/>
      <c r="F1322" s="199"/>
      <c r="G1322" s="203"/>
      <c r="H1322" s="203"/>
    </row>
    <row r="1323" spans="1:8" x14ac:dyDescent="0.2">
      <c r="A1323" s="209"/>
      <c r="B1323" s="195"/>
      <c r="C1323" s="200"/>
      <c r="D1323" s="202"/>
      <c r="E1323" s="198"/>
      <c r="F1323" s="199"/>
      <c r="G1323" s="203"/>
      <c r="H1323" s="203"/>
    </row>
    <row r="1324" spans="1:8" x14ac:dyDescent="0.2">
      <c r="A1324" s="209"/>
      <c r="B1324" s="195"/>
      <c r="C1324" s="200"/>
      <c r="D1324" s="202"/>
      <c r="E1324" s="198"/>
      <c r="F1324" s="199"/>
      <c r="G1324" s="203"/>
      <c r="H1324" s="203"/>
    </row>
    <row r="1325" spans="1:8" x14ac:dyDescent="0.2">
      <c r="A1325" s="209"/>
      <c r="B1325" s="195"/>
      <c r="C1325" s="200"/>
      <c r="D1325" s="202"/>
      <c r="E1325" s="198"/>
      <c r="F1325" s="199"/>
      <c r="G1325" s="203"/>
      <c r="H1325" s="203"/>
    </row>
    <row r="1326" spans="1:8" x14ac:dyDescent="0.2">
      <c r="A1326" s="209"/>
      <c r="B1326" s="195"/>
      <c r="C1326" s="200"/>
      <c r="D1326" s="202"/>
      <c r="E1326" s="198"/>
      <c r="F1326" s="199"/>
      <c r="G1326" s="203"/>
      <c r="H1326" s="203"/>
    </row>
    <row r="1327" spans="1:8" x14ac:dyDescent="0.2">
      <c r="A1327" s="209"/>
      <c r="B1327" s="195"/>
      <c r="C1327" s="200"/>
      <c r="D1327" s="202"/>
      <c r="E1327" s="198"/>
      <c r="F1327" s="199"/>
      <c r="G1327" s="203"/>
      <c r="H1327" s="203"/>
    </row>
    <row r="1328" spans="1:8" x14ac:dyDescent="0.2">
      <c r="A1328" s="209"/>
      <c r="B1328" s="195"/>
      <c r="C1328" s="200"/>
      <c r="D1328" s="202"/>
      <c r="E1328" s="198"/>
      <c r="F1328" s="199"/>
      <c r="G1328" s="203"/>
      <c r="H1328" s="203"/>
    </row>
    <row r="1329" spans="1:8" x14ac:dyDescent="0.2">
      <c r="A1329" s="209"/>
      <c r="B1329" s="195"/>
      <c r="C1329" s="200"/>
      <c r="D1329" s="202"/>
      <c r="E1329" s="198"/>
      <c r="F1329" s="199"/>
      <c r="G1329" s="203"/>
      <c r="H1329" s="203"/>
    </row>
    <row r="1330" spans="1:8" x14ac:dyDescent="0.2">
      <c r="A1330" s="209"/>
      <c r="B1330" s="195"/>
      <c r="C1330" s="200"/>
      <c r="D1330" s="202"/>
      <c r="E1330" s="198"/>
      <c r="F1330" s="199"/>
      <c r="G1330" s="203"/>
      <c r="H1330" s="203"/>
    </row>
    <row r="1331" spans="1:8" x14ac:dyDescent="0.2">
      <c r="A1331" s="209"/>
      <c r="B1331" s="195"/>
      <c r="C1331" s="200"/>
      <c r="D1331" s="202"/>
      <c r="E1331" s="198"/>
      <c r="F1331" s="199"/>
      <c r="G1331" s="203"/>
      <c r="H1331" s="203"/>
    </row>
    <row r="1332" spans="1:8" x14ac:dyDescent="0.2">
      <c r="A1332" s="209"/>
      <c r="B1332" s="195"/>
      <c r="C1332" s="200"/>
      <c r="D1332" s="202"/>
      <c r="E1332" s="198"/>
      <c r="F1332" s="199"/>
      <c r="G1332" s="203"/>
      <c r="H1332" s="203"/>
    </row>
    <row r="1333" spans="1:8" x14ac:dyDescent="0.2">
      <c r="A1333" s="209"/>
      <c r="B1333" s="195"/>
      <c r="C1333" s="200"/>
      <c r="D1333" s="202"/>
      <c r="E1333" s="198"/>
      <c r="F1333" s="199"/>
      <c r="G1333" s="203"/>
      <c r="H1333" s="203"/>
    </row>
    <row r="1334" spans="1:8" x14ac:dyDescent="0.2">
      <c r="A1334" s="209"/>
      <c r="B1334" s="195"/>
      <c r="C1334" s="200"/>
      <c r="D1334" s="202"/>
      <c r="E1334" s="198"/>
      <c r="F1334" s="199"/>
      <c r="G1334" s="203"/>
      <c r="H1334" s="203"/>
    </row>
    <row r="1335" spans="1:8" x14ac:dyDescent="0.2">
      <c r="A1335" s="209"/>
      <c r="B1335" s="195"/>
      <c r="C1335" s="200"/>
      <c r="D1335" s="202"/>
      <c r="E1335" s="198"/>
      <c r="F1335" s="199"/>
      <c r="G1335" s="203"/>
      <c r="H1335" s="203"/>
    </row>
    <row r="1336" spans="1:8" x14ac:dyDescent="0.2">
      <c r="A1336" s="209"/>
      <c r="B1336" s="195"/>
      <c r="C1336" s="200"/>
      <c r="D1336" s="202"/>
      <c r="E1336" s="198"/>
      <c r="F1336" s="199"/>
      <c r="G1336" s="203"/>
      <c r="H1336" s="203"/>
    </row>
    <row r="1337" spans="1:8" x14ac:dyDescent="0.2">
      <c r="A1337" s="209"/>
      <c r="B1337" s="195"/>
      <c r="C1337" s="200"/>
      <c r="D1337" s="202"/>
      <c r="E1337" s="198"/>
      <c r="F1337" s="199"/>
      <c r="G1337" s="203"/>
      <c r="H1337" s="203"/>
    </row>
    <row r="1338" spans="1:8" x14ac:dyDescent="0.2">
      <c r="A1338" s="209"/>
      <c r="B1338" s="195"/>
      <c r="C1338" s="200"/>
      <c r="D1338" s="202"/>
      <c r="E1338" s="198"/>
      <c r="F1338" s="199"/>
      <c r="G1338" s="203"/>
      <c r="H1338" s="203"/>
    </row>
    <row r="1339" spans="1:8" x14ac:dyDescent="0.2">
      <c r="A1339" s="209"/>
      <c r="B1339" s="195"/>
      <c r="C1339" s="200"/>
      <c r="D1339" s="202"/>
      <c r="E1339" s="198"/>
      <c r="F1339" s="199"/>
      <c r="G1339" s="203"/>
      <c r="H1339" s="203"/>
    </row>
    <row r="1340" spans="1:8" x14ac:dyDescent="0.2">
      <c r="A1340" s="209"/>
      <c r="B1340" s="195"/>
      <c r="C1340" s="200"/>
      <c r="D1340" s="202"/>
      <c r="E1340" s="198"/>
      <c r="F1340" s="199"/>
      <c r="G1340" s="203"/>
      <c r="H1340" s="203"/>
    </row>
    <row r="1341" spans="1:8" x14ac:dyDescent="0.2">
      <c r="A1341" s="209"/>
      <c r="B1341" s="195"/>
      <c r="C1341" s="200"/>
      <c r="D1341" s="202"/>
      <c r="E1341" s="198"/>
      <c r="F1341" s="199"/>
      <c r="G1341" s="203"/>
      <c r="H1341" s="203"/>
    </row>
    <row r="1342" spans="1:8" x14ac:dyDescent="0.2">
      <c r="A1342" s="209"/>
      <c r="B1342" s="195"/>
      <c r="C1342" s="200"/>
      <c r="D1342" s="202"/>
      <c r="E1342" s="198"/>
      <c r="F1342" s="199"/>
      <c r="G1342" s="203"/>
      <c r="H1342" s="203"/>
    </row>
    <row r="1343" spans="1:8" x14ac:dyDescent="0.2">
      <c r="A1343" s="209"/>
      <c r="B1343" s="195"/>
      <c r="C1343" s="200"/>
      <c r="D1343" s="202"/>
      <c r="E1343" s="198"/>
      <c r="F1343" s="199"/>
      <c r="G1343" s="203"/>
      <c r="H1343" s="203"/>
    </row>
    <row r="1344" spans="1:8" x14ac:dyDescent="0.2">
      <c r="A1344" s="209"/>
      <c r="B1344" s="195"/>
      <c r="C1344" s="200"/>
      <c r="D1344" s="202"/>
      <c r="E1344" s="198"/>
      <c r="F1344" s="199"/>
      <c r="G1344" s="203"/>
      <c r="H1344" s="203"/>
    </row>
    <row r="1345" spans="1:8" x14ac:dyDescent="0.2">
      <c r="A1345" s="209"/>
      <c r="B1345" s="195"/>
      <c r="C1345" s="200"/>
      <c r="D1345" s="202"/>
      <c r="E1345" s="198"/>
      <c r="F1345" s="199"/>
      <c r="G1345" s="203"/>
      <c r="H1345" s="203"/>
    </row>
    <row r="1346" spans="1:8" x14ac:dyDescent="0.2">
      <c r="A1346" s="209"/>
      <c r="B1346" s="195"/>
      <c r="C1346" s="200"/>
      <c r="D1346" s="202"/>
      <c r="E1346" s="198"/>
      <c r="F1346" s="199"/>
      <c r="G1346" s="203"/>
      <c r="H1346" s="203"/>
    </row>
    <row r="1347" spans="1:8" x14ac:dyDescent="0.2">
      <c r="A1347" s="209"/>
      <c r="B1347" s="195"/>
      <c r="C1347" s="200"/>
      <c r="D1347" s="202"/>
      <c r="E1347" s="198"/>
      <c r="F1347" s="199"/>
      <c r="G1347" s="203"/>
      <c r="H1347" s="203"/>
    </row>
    <row r="1348" spans="1:8" x14ac:dyDescent="0.2">
      <c r="A1348" s="209"/>
      <c r="B1348" s="195"/>
      <c r="C1348" s="200"/>
      <c r="D1348" s="202"/>
      <c r="E1348" s="198"/>
      <c r="F1348" s="199"/>
      <c r="G1348" s="203"/>
      <c r="H1348" s="203"/>
    </row>
    <row r="1349" spans="1:8" x14ac:dyDescent="0.2">
      <c r="A1349" s="209"/>
      <c r="B1349" s="195"/>
      <c r="C1349" s="200"/>
      <c r="D1349" s="202"/>
      <c r="E1349" s="198"/>
      <c r="F1349" s="199"/>
      <c r="G1349" s="203"/>
      <c r="H1349" s="203"/>
    </row>
    <row r="1350" spans="1:8" x14ac:dyDescent="0.2">
      <c r="A1350" s="209"/>
      <c r="B1350" s="195"/>
      <c r="C1350" s="200"/>
      <c r="D1350" s="202"/>
      <c r="E1350" s="198"/>
      <c r="F1350" s="199"/>
      <c r="G1350" s="203"/>
      <c r="H1350" s="203"/>
    </row>
    <row r="1351" spans="1:8" x14ac:dyDescent="0.2">
      <c r="A1351" s="209"/>
      <c r="B1351" s="195"/>
      <c r="C1351" s="200"/>
      <c r="D1351" s="202"/>
      <c r="E1351" s="198"/>
      <c r="F1351" s="199"/>
      <c r="G1351" s="203"/>
      <c r="H1351" s="203"/>
    </row>
    <row r="1352" spans="1:8" x14ac:dyDescent="0.2">
      <c r="A1352" s="209"/>
      <c r="B1352" s="195"/>
      <c r="C1352" s="200"/>
      <c r="D1352" s="202"/>
      <c r="E1352" s="198"/>
      <c r="F1352" s="199"/>
      <c r="G1352" s="203"/>
      <c r="H1352" s="203"/>
    </row>
    <row r="1353" spans="1:8" x14ac:dyDescent="0.2">
      <c r="A1353" s="209"/>
      <c r="B1353" s="195"/>
      <c r="C1353" s="200"/>
      <c r="D1353" s="202"/>
      <c r="E1353" s="198"/>
      <c r="F1353" s="199"/>
      <c r="G1353" s="203"/>
      <c r="H1353" s="203"/>
    </row>
    <row r="1354" spans="1:8" x14ac:dyDescent="0.2">
      <c r="A1354" s="209"/>
      <c r="B1354" s="195"/>
      <c r="C1354" s="200"/>
      <c r="D1354" s="202"/>
      <c r="E1354" s="198"/>
      <c r="F1354" s="199"/>
      <c r="G1354" s="203"/>
      <c r="H1354" s="203"/>
    </row>
    <row r="1355" spans="1:8" x14ac:dyDescent="0.2">
      <c r="A1355" s="209"/>
      <c r="B1355" s="195"/>
      <c r="C1355" s="200"/>
      <c r="D1355" s="202"/>
      <c r="E1355" s="198"/>
      <c r="F1355" s="199"/>
      <c r="G1355" s="203"/>
      <c r="H1355" s="203"/>
    </row>
    <row r="1356" spans="1:8" x14ac:dyDescent="0.2">
      <c r="A1356" s="209"/>
      <c r="B1356" s="195"/>
      <c r="C1356" s="200"/>
      <c r="D1356" s="202"/>
      <c r="E1356" s="198"/>
      <c r="F1356" s="199"/>
      <c r="G1356" s="203"/>
      <c r="H1356" s="203"/>
    </row>
    <row r="1357" spans="1:8" x14ac:dyDescent="0.2">
      <c r="A1357" s="209"/>
      <c r="B1357" s="195"/>
      <c r="C1357" s="200"/>
      <c r="D1357" s="202"/>
      <c r="E1357" s="198"/>
      <c r="F1357" s="199"/>
      <c r="G1357" s="203"/>
      <c r="H1357" s="203"/>
    </row>
    <row r="1358" spans="1:8" x14ac:dyDescent="0.2">
      <c r="A1358" s="209"/>
      <c r="B1358" s="195"/>
      <c r="C1358" s="200"/>
      <c r="D1358" s="202"/>
      <c r="E1358" s="198"/>
      <c r="F1358" s="199"/>
      <c r="G1358" s="203"/>
      <c r="H1358" s="203"/>
    </row>
    <row r="1359" spans="1:8" x14ac:dyDescent="0.2">
      <c r="A1359" s="209"/>
      <c r="B1359" s="195"/>
      <c r="C1359" s="200"/>
      <c r="D1359" s="202"/>
      <c r="E1359" s="198"/>
      <c r="F1359" s="199"/>
      <c r="G1359" s="203"/>
      <c r="H1359" s="203"/>
    </row>
    <row r="1360" spans="1:8" x14ac:dyDescent="0.2">
      <c r="A1360" s="209"/>
      <c r="B1360" s="195"/>
      <c r="C1360" s="200"/>
      <c r="D1360" s="202"/>
      <c r="E1360" s="198"/>
      <c r="F1360" s="199"/>
      <c r="G1360" s="203"/>
      <c r="H1360" s="203"/>
    </row>
    <row r="1361" spans="1:8" x14ac:dyDescent="0.2">
      <c r="A1361" s="209"/>
      <c r="B1361" s="195"/>
      <c r="C1361" s="200"/>
      <c r="D1361" s="202"/>
      <c r="E1361" s="198"/>
      <c r="F1361" s="199"/>
      <c r="G1361" s="203"/>
      <c r="H1361" s="203"/>
    </row>
    <row r="1362" spans="1:8" x14ac:dyDescent="0.2">
      <c r="A1362" s="209"/>
      <c r="B1362" s="195"/>
      <c r="C1362" s="200"/>
      <c r="D1362" s="202"/>
      <c r="E1362" s="198"/>
      <c r="F1362" s="199"/>
      <c r="G1362" s="203"/>
      <c r="H1362" s="203"/>
    </row>
    <row r="1363" spans="1:8" x14ac:dyDescent="0.2">
      <c r="A1363" s="209"/>
      <c r="B1363" s="195"/>
      <c r="C1363" s="200"/>
      <c r="D1363" s="202"/>
      <c r="E1363" s="198"/>
      <c r="F1363" s="199"/>
      <c r="G1363" s="203"/>
      <c r="H1363" s="203"/>
    </row>
    <row r="1364" spans="1:8" x14ac:dyDescent="0.2">
      <c r="A1364" s="209"/>
      <c r="B1364" s="195"/>
      <c r="C1364" s="200"/>
      <c r="D1364" s="202"/>
      <c r="E1364" s="198"/>
      <c r="F1364" s="199"/>
      <c r="G1364" s="203"/>
      <c r="H1364" s="203"/>
    </row>
    <row r="1365" spans="1:8" x14ac:dyDescent="0.2">
      <c r="A1365" s="209"/>
      <c r="B1365" s="195"/>
      <c r="C1365" s="200"/>
      <c r="D1365" s="202"/>
      <c r="E1365" s="198"/>
      <c r="F1365" s="199"/>
      <c r="G1365" s="203"/>
      <c r="H1365" s="203"/>
    </row>
    <row r="1366" spans="1:8" x14ac:dyDescent="0.2">
      <c r="A1366" s="209"/>
      <c r="B1366" s="195"/>
      <c r="C1366" s="200"/>
      <c r="D1366" s="202"/>
      <c r="E1366" s="198"/>
      <c r="F1366" s="199"/>
      <c r="G1366" s="203"/>
      <c r="H1366" s="203"/>
    </row>
    <row r="1367" spans="1:8" x14ac:dyDescent="0.2">
      <c r="A1367" s="209"/>
      <c r="B1367" s="195"/>
      <c r="C1367" s="200"/>
      <c r="D1367" s="202"/>
      <c r="E1367" s="198"/>
      <c r="F1367" s="199"/>
      <c r="G1367" s="203"/>
      <c r="H1367" s="203"/>
    </row>
    <row r="1368" spans="1:8" x14ac:dyDescent="0.2">
      <c r="A1368" s="209"/>
      <c r="B1368" s="195"/>
      <c r="C1368" s="200"/>
      <c r="D1368" s="202"/>
      <c r="E1368" s="198"/>
      <c r="F1368" s="199"/>
      <c r="G1368" s="203"/>
      <c r="H1368" s="203"/>
    </row>
    <row r="1369" spans="1:8" x14ac:dyDescent="0.2">
      <c r="A1369" s="209"/>
      <c r="B1369" s="195"/>
      <c r="C1369" s="200"/>
      <c r="D1369" s="202"/>
      <c r="E1369" s="198"/>
      <c r="F1369" s="199"/>
      <c r="G1369" s="203"/>
      <c r="H1369" s="203"/>
    </row>
    <row r="1370" spans="1:8" x14ac:dyDescent="0.2">
      <c r="A1370" s="209"/>
      <c r="B1370" s="195"/>
      <c r="C1370" s="200"/>
      <c r="D1370" s="202"/>
      <c r="E1370" s="198"/>
      <c r="F1370" s="199"/>
      <c r="G1370" s="203"/>
      <c r="H1370" s="203"/>
    </row>
    <row r="1371" spans="1:8" x14ac:dyDescent="0.2">
      <c r="A1371" s="209"/>
      <c r="B1371" s="195"/>
      <c r="C1371" s="200"/>
      <c r="D1371" s="202"/>
      <c r="E1371" s="198"/>
      <c r="F1371" s="199"/>
      <c r="G1371" s="203"/>
      <c r="H1371" s="203"/>
    </row>
    <row r="1372" spans="1:8" x14ac:dyDescent="0.2">
      <c r="A1372" s="209"/>
      <c r="B1372" s="195"/>
      <c r="C1372" s="200"/>
      <c r="D1372" s="202"/>
      <c r="E1372" s="198"/>
      <c r="F1372" s="199"/>
      <c r="G1372" s="203"/>
      <c r="H1372" s="203"/>
    </row>
    <row r="1373" spans="1:8" x14ac:dyDescent="0.2">
      <c r="A1373" s="209"/>
      <c r="B1373" s="195"/>
      <c r="C1373" s="200"/>
      <c r="D1373" s="202"/>
      <c r="E1373" s="198"/>
      <c r="F1373" s="199"/>
      <c r="G1373" s="203"/>
      <c r="H1373" s="203"/>
    </row>
    <row r="1374" spans="1:8" x14ac:dyDescent="0.2">
      <c r="A1374" s="209"/>
      <c r="B1374" s="195"/>
      <c r="C1374" s="200"/>
      <c r="D1374" s="202"/>
      <c r="E1374" s="198"/>
      <c r="F1374" s="199"/>
      <c r="G1374" s="203"/>
      <c r="H1374" s="203"/>
    </row>
    <row r="1375" spans="1:8" x14ac:dyDescent="0.2">
      <c r="A1375" s="209"/>
      <c r="B1375" s="195"/>
      <c r="C1375" s="200"/>
      <c r="D1375" s="202"/>
      <c r="E1375" s="198"/>
      <c r="F1375" s="199"/>
      <c r="G1375" s="203"/>
      <c r="H1375" s="203"/>
    </row>
    <row r="1376" spans="1:8" x14ac:dyDescent="0.2">
      <c r="A1376" s="209"/>
      <c r="B1376" s="195"/>
      <c r="C1376" s="200"/>
      <c r="D1376" s="202"/>
      <c r="E1376" s="198"/>
      <c r="F1376" s="199"/>
      <c r="G1376" s="203"/>
      <c r="H1376" s="203"/>
    </row>
    <row r="1377" spans="1:8" x14ac:dyDescent="0.2">
      <c r="A1377" s="209"/>
      <c r="B1377" s="195"/>
      <c r="C1377" s="200"/>
      <c r="D1377" s="202"/>
      <c r="E1377" s="198"/>
      <c r="F1377" s="199"/>
      <c r="G1377" s="203"/>
      <c r="H1377" s="203"/>
    </row>
    <row r="1378" spans="1:8" x14ac:dyDescent="0.2">
      <c r="A1378" s="209"/>
      <c r="B1378" s="195"/>
      <c r="C1378" s="200"/>
      <c r="D1378" s="202"/>
      <c r="E1378" s="198"/>
      <c r="F1378" s="199"/>
      <c r="G1378" s="203"/>
      <c r="H1378" s="203"/>
    </row>
    <row r="1379" spans="1:8" x14ac:dyDescent="0.2">
      <c r="A1379" s="209"/>
      <c r="B1379" s="195"/>
      <c r="C1379" s="200"/>
      <c r="D1379" s="202"/>
      <c r="E1379" s="198"/>
      <c r="F1379" s="199"/>
      <c r="G1379" s="203"/>
      <c r="H1379" s="203"/>
    </row>
    <row r="1380" spans="1:8" x14ac:dyDescent="0.2">
      <c r="A1380" s="209"/>
      <c r="B1380" s="195"/>
      <c r="C1380" s="200"/>
      <c r="D1380" s="202"/>
      <c r="E1380" s="198"/>
      <c r="F1380" s="199"/>
      <c r="G1380" s="203"/>
      <c r="H1380" s="203"/>
    </row>
    <row r="1381" spans="1:8" x14ac:dyDescent="0.2">
      <c r="A1381" s="209"/>
      <c r="B1381" s="195"/>
      <c r="C1381" s="200"/>
      <c r="D1381" s="202"/>
      <c r="E1381" s="198"/>
      <c r="F1381" s="199"/>
      <c r="G1381" s="203"/>
      <c r="H1381" s="203"/>
    </row>
    <row r="1382" spans="1:8" x14ac:dyDescent="0.2">
      <c r="A1382" s="209"/>
      <c r="B1382" s="195"/>
      <c r="C1382" s="200"/>
      <c r="D1382" s="202"/>
      <c r="E1382" s="198"/>
      <c r="F1382" s="199"/>
      <c r="G1382" s="203"/>
      <c r="H1382" s="203"/>
    </row>
    <row r="1383" spans="1:8" x14ac:dyDescent="0.2">
      <c r="A1383" s="209"/>
      <c r="B1383" s="195"/>
      <c r="C1383" s="200"/>
      <c r="D1383" s="202"/>
      <c r="E1383" s="198"/>
      <c r="F1383" s="199"/>
      <c r="G1383" s="203"/>
      <c r="H1383" s="203"/>
    </row>
    <row r="1384" spans="1:8" x14ac:dyDescent="0.2">
      <c r="A1384" s="209"/>
      <c r="B1384" s="195"/>
      <c r="C1384" s="200"/>
      <c r="D1384" s="202"/>
      <c r="E1384" s="198"/>
      <c r="F1384" s="199"/>
      <c r="G1384" s="203"/>
      <c r="H1384" s="203"/>
    </row>
    <row r="1385" spans="1:8" x14ac:dyDescent="0.2">
      <c r="A1385" s="209"/>
      <c r="B1385" s="195"/>
      <c r="C1385" s="200"/>
      <c r="D1385" s="202"/>
      <c r="E1385" s="198"/>
      <c r="F1385" s="199"/>
      <c r="G1385" s="203"/>
      <c r="H1385" s="203"/>
    </row>
    <row r="1386" spans="1:8" x14ac:dyDescent="0.2">
      <c r="A1386" s="209"/>
      <c r="B1386" s="195"/>
      <c r="C1386" s="200"/>
      <c r="D1386" s="202"/>
      <c r="E1386" s="198"/>
      <c r="F1386" s="199"/>
      <c r="G1386" s="203"/>
      <c r="H1386" s="203"/>
    </row>
    <row r="1387" spans="1:8" x14ac:dyDescent="0.2">
      <c r="A1387" s="209"/>
      <c r="B1387" s="195"/>
      <c r="C1387" s="200"/>
      <c r="D1387" s="202"/>
      <c r="E1387" s="198"/>
      <c r="F1387" s="199"/>
      <c r="G1387" s="203"/>
      <c r="H1387" s="203"/>
    </row>
    <row r="1388" spans="1:8" x14ac:dyDescent="0.2">
      <c r="A1388" s="209"/>
      <c r="B1388" s="195"/>
      <c r="C1388" s="200"/>
      <c r="D1388" s="202"/>
      <c r="E1388" s="198"/>
      <c r="F1388" s="199"/>
      <c r="G1388" s="203"/>
      <c r="H1388" s="203"/>
    </row>
    <row r="1389" spans="1:8" x14ac:dyDescent="0.2">
      <c r="A1389" s="209"/>
      <c r="B1389" s="195"/>
      <c r="C1389" s="200"/>
      <c r="D1389" s="202"/>
      <c r="E1389" s="198"/>
      <c r="F1389" s="199"/>
      <c r="G1389" s="203"/>
      <c r="H1389" s="203"/>
    </row>
    <row r="1390" spans="1:8" x14ac:dyDescent="0.2">
      <c r="A1390" s="209"/>
      <c r="B1390" s="195"/>
      <c r="C1390" s="200"/>
      <c r="D1390" s="202"/>
      <c r="E1390" s="198"/>
      <c r="F1390" s="199"/>
      <c r="G1390" s="203"/>
      <c r="H1390" s="203"/>
    </row>
    <row r="1391" spans="1:8" x14ac:dyDescent="0.2">
      <c r="A1391" s="209"/>
      <c r="B1391" s="195"/>
      <c r="C1391" s="200"/>
      <c r="D1391" s="202"/>
      <c r="E1391" s="198"/>
      <c r="F1391" s="199"/>
      <c r="G1391" s="203"/>
      <c r="H1391" s="203"/>
    </row>
    <row r="1392" spans="1:8" x14ac:dyDescent="0.2">
      <c r="A1392" s="209"/>
      <c r="B1392" s="195"/>
      <c r="C1392" s="200"/>
      <c r="D1392" s="202"/>
      <c r="E1392" s="198"/>
      <c r="F1392" s="199"/>
      <c r="G1392" s="203"/>
      <c r="H1392" s="203"/>
    </row>
    <row r="1393" spans="1:8" x14ac:dyDescent="0.2">
      <c r="A1393" s="209"/>
      <c r="B1393" s="195"/>
      <c r="C1393" s="200"/>
      <c r="D1393" s="202"/>
      <c r="E1393" s="198"/>
      <c r="F1393" s="199"/>
      <c r="G1393" s="203"/>
      <c r="H1393" s="203"/>
    </row>
    <row r="1394" spans="1:8" x14ac:dyDescent="0.2">
      <c r="A1394" s="209"/>
      <c r="B1394" s="195"/>
      <c r="C1394" s="200"/>
      <c r="D1394" s="202"/>
      <c r="E1394" s="198"/>
      <c r="F1394" s="199"/>
      <c r="G1394" s="203"/>
      <c r="H1394" s="203"/>
    </row>
    <row r="1395" spans="1:8" x14ac:dyDescent="0.2">
      <c r="A1395" s="209"/>
      <c r="B1395" s="195"/>
      <c r="C1395" s="200"/>
      <c r="D1395" s="202"/>
      <c r="E1395" s="198"/>
      <c r="F1395" s="199"/>
      <c r="G1395" s="203"/>
      <c r="H1395" s="203"/>
    </row>
    <row r="1396" spans="1:8" x14ac:dyDescent="0.2">
      <c r="A1396" s="209"/>
      <c r="B1396" s="195"/>
      <c r="C1396" s="200"/>
      <c r="D1396" s="202"/>
      <c r="E1396" s="198"/>
      <c r="F1396" s="199"/>
      <c r="G1396" s="203"/>
      <c r="H1396" s="203"/>
    </row>
    <row r="1397" spans="1:8" x14ac:dyDescent="0.2">
      <c r="A1397" s="209"/>
      <c r="B1397" s="195"/>
      <c r="C1397" s="200"/>
      <c r="D1397" s="202"/>
      <c r="E1397" s="198"/>
      <c r="F1397" s="199"/>
      <c r="G1397" s="203"/>
      <c r="H1397" s="203"/>
    </row>
    <row r="1398" spans="1:8" x14ac:dyDescent="0.2">
      <c r="A1398" s="209"/>
      <c r="B1398" s="195"/>
      <c r="C1398" s="200"/>
      <c r="D1398" s="202"/>
      <c r="E1398" s="198"/>
      <c r="F1398" s="199"/>
      <c r="G1398" s="203"/>
      <c r="H1398" s="203"/>
    </row>
    <row r="1399" spans="1:8" x14ac:dyDescent="0.2">
      <c r="A1399" s="209"/>
      <c r="B1399" s="195"/>
      <c r="C1399" s="200"/>
      <c r="D1399" s="202"/>
      <c r="E1399" s="198"/>
      <c r="F1399" s="199"/>
      <c r="G1399" s="203"/>
      <c r="H1399" s="203"/>
    </row>
    <row r="1400" spans="1:8" x14ac:dyDescent="0.2">
      <c r="A1400" s="209"/>
      <c r="B1400" s="195"/>
      <c r="C1400" s="200"/>
      <c r="D1400" s="202"/>
      <c r="E1400" s="198"/>
      <c r="F1400" s="199"/>
      <c r="G1400" s="203"/>
      <c r="H1400" s="203"/>
    </row>
    <row r="1401" spans="1:8" x14ac:dyDescent="0.2">
      <c r="A1401" s="209"/>
      <c r="B1401" s="195"/>
      <c r="C1401" s="200"/>
      <c r="D1401" s="202"/>
      <c r="E1401" s="198"/>
      <c r="F1401" s="199"/>
      <c r="G1401" s="203"/>
      <c r="H1401" s="203"/>
    </row>
    <row r="1402" spans="1:8" x14ac:dyDescent="0.2">
      <c r="A1402" s="209"/>
      <c r="B1402" s="195"/>
      <c r="C1402" s="200"/>
      <c r="D1402" s="202"/>
      <c r="E1402" s="198"/>
      <c r="F1402" s="199"/>
      <c r="G1402" s="203"/>
      <c r="H1402" s="203"/>
    </row>
    <row r="1403" spans="1:8" x14ac:dyDescent="0.2">
      <c r="A1403" s="209"/>
      <c r="B1403" s="195"/>
      <c r="C1403" s="200"/>
      <c r="D1403" s="202"/>
      <c r="E1403" s="198"/>
      <c r="F1403" s="199"/>
      <c r="G1403" s="203"/>
      <c r="H1403" s="203"/>
    </row>
    <row r="1404" spans="1:8" x14ac:dyDescent="0.2">
      <c r="A1404" s="209"/>
      <c r="B1404" s="195"/>
      <c r="C1404" s="200"/>
      <c r="D1404" s="202"/>
      <c r="E1404" s="198"/>
      <c r="F1404" s="199"/>
      <c r="G1404" s="203"/>
      <c r="H1404" s="203"/>
    </row>
    <row r="1405" spans="1:8" x14ac:dyDescent="0.2">
      <c r="A1405" s="209"/>
      <c r="B1405" s="195"/>
      <c r="C1405" s="200"/>
      <c r="D1405" s="202"/>
      <c r="E1405" s="198"/>
      <c r="F1405" s="199"/>
      <c r="G1405" s="203"/>
      <c r="H1405" s="203"/>
    </row>
    <row r="1406" spans="1:8" x14ac:dyDescent="0.2">
      <c r="A1406" s="209"/>
      <c r="B1406" s="195"/>
      <c r="C1406" s="200"/>
      <c r="D1406" s="202"/>
      <c r="E1406" s="198"/>
      <c r="F1406" s="199"/>
      <c r="G1406" s="203"/>
      <c r="H1406" s="203"/>
    </row>
    <row r="1407" spans="1:8" x14ac:dyDescent="0.2">
      <c r="A1407" s="209"/>
      <c r="B1407" s="195"/>
      <c r="C1407" s="200"/>
      <c r="D1407" s="202"/>
      <c r="E1407" s="198"/>
      <c r="F1407" s="199"/>
      <c r="G1407" s="203"/>
      <c r="H1407" s="203"/>
    </row>
    <row r="1408" spans="1:8" x14ac:dyDescent="0.2">
      <c r="A1408" s="209"/>
      <c r="B1408" s="195"/>
      <c r="C1408" s="200"/>
      <c r="D1408" s="202"/>
      <c r="E1408" s="198"/>
      <c r="F1408" s="199"/>
      <c r="G1408" s="203"/>
      <c r="H1408" s="203"/>
    </row>
    <row r="1409" spans="1:8" x14ac:dyDescent="0.2">
      <c r="A1409" s="209"/>
      <c r="B1409" s="195"/>
      <c r="C1409" s="200"/>
      <c r="D1409" s="202"/>
      <c r="E1409" s="198"/>
      <c r="F1409" s="199"/>
      <c r="G1409" s="203"/>
      <c r="H1409" s="203"/>
    </row>
    <row r="1410" spans="1:8" x14ac:dyDescent="0.2">
      <c r="A1410" s="209"/>
      <c r="B1410" s="195"/>
      <c r="C1410" s="200"/>
      <c r="D1410" s="202"/>
      <c r="E1410" s="198"/>
      <c r="F1410" s="199"/>
      <c r="G1410" s="203"/>
      <c r="H1410" s="203"/>
    </row>
    <row r="1411" spans="1:8" x14ac:dyDescent="0.2">
      <c r="A1411" s="209"/>
      <c r="B1411" s="195"/>
      <c r="C1411" s="200"/>
      <c r="D1411" s="202"/>
      <c r="E1411" s="198"/>
      <c r="F1411" s="199"/>
      <c r="G1411" s="203"/>
      <c r="H1411" s="203"/>
    </row>
    <row r="1412" spans="1:8" x14ac:dyDescent="0.2">
      <c r="A1412" s="209"/>
      <c r="B1412" s="195"/>
      <c r="C1412" s="200"/>
      <c r="D1412" s="202"/>
      <c r="E1412" s="198"/>
      <c r="F1412" s="199"/>
      <c r="G1412" s="203"/>
      <c r="H1412" s="203"/>
    </row>
    <row r="1413" spans="1:8" x14ac:dyDescent="0.2">
      <c r="A1413" s="209"/>
      <c r="B1413" s="195"/>
      <c r="C1413" s="200"/>
      <c r="D1413" s="202"/>
      <c r="E1413" s="198"/>
      <c r="F1413" s="199"/>
      <c r="G1413" s="203"/>
      <c r="H1413" s="203"/>
    </row>
    <row r="1414" spans="1:8" x14ac:dyDescent="0.2">
      <c r="A1414" s="209"/>
      <c r="B1414" s="195"/>
      <c r="C1414" s="200"/>
      <c r="D1414" s="202"/>
      <c r="E1414" s="198"/>
      <c r="F1414" s="199"/>
      <c r="G1414" s="203"/>
      <c r="H1414" s="203"/>
    </row>
    <row r="1415" spans="1:8" x14ac:dyDescent="0.2">
      <c r="A1415" s="209"/>
      <c r="B1415" s="195"/>
      <c r="C1415" s="200"/>
      <c r="D1415" s="202"/>
      <c r="E1415" s="198"/>
      <c r="F1415" s="199"/>
      <c r="G1415" s="203"/>
      <c r="H1415" s="203"/>
    </row>
    <row r="1416" spans="1:8" x14ac:dyDescent="0.2">
      <c r="A1416" s="209"/>
      <c r="B1416" s="195"/>
      <c r="C1416" s="200"/>
      <c r="D1416" s="202"/>
      <c r="E1416" s="198"/>
      <c r="F1416" s="199"/>
      <c r="G1416" s="203"/>
      <c r="H1416" s="203"/>
    </row>
    <row r="1417" spans="1:8" x14ac:dyDescent="0.2">
      <c r="A1417" s="209"/>
      <c r="B1417" s="195"/>
      <c r="C1417" s="200"/>
      <c r="D1417" s="202"/>
      <c r="E1417" s="198"/>
      <c r="F1417" s="199"/>
      <c r="G1417" s="203"/>
      <c r="H1417" s="203"/>
    </row>
    <row r="1418" spans="1:8" x14ac:dyDescent="0.2">
      <c r="A1418" s="209"/>
      <c r="B1418" s="195"/>
      <c r="C1418" s="200"/>
      <c r="D1418" s="202"/>
      <c r="E1418" s="198"/>
      <c r="F1418" s="199"/>
      <c r="G1418" s="203"/>
      <c r="H1418" s="203"/>
    </row>
    <row r="1419" spans="1:8" x14ac:dyDescent="0.2">
      <c r="A1419" s="209"/>
      <c r="B1419" s="195"/>
      <c r="C1419" s="200"/>
      <c r="D1419" s="202"/>
      <c r="E1419" s="198"/>
      <c r="F1419" s="199"/>
      <c r="G1419" s="203"/>
      <c r="H1419" s="203"/>
    </row>
    <row r="1420" spans="1:8" x14ac:dyDescent="0.2">
      <c r="A1420" s="209"/>
      <c r="B1420" s="195"/>
      <c r="C1420" s="200"/>
      <c r="D1420" s="202"/>
      <c r="E1420" s="198"/>
      <c r="F1420" s="199"/>
      <c r="G1420" s="203"/>
      <c r="H1420" s="203"/>
    </row>
    <row r="1421" spans="1:8" x14ac:dyDescent="0.2">
      <c r="A1421" s="209"/>
      <c r="B1421" s="195"/>
      <c r="C1421" s="200"/>
      <c r="D1421" s="202"/>
      <c r="E1421" s="198"/>
      <c r="F1421" s="199"/>
      <c r="G1421" s="203"/>
      <c r="H1421" s="203"/>
    </row>
    <row r="1422" spans="1:8" x14ac:dyDescent="0.2">
      <c r="A1422" s="209"/>
      <c r="B1422" s="195"/>
      <c r="C1422" s="200"/>
      <c r="D1422" s="202"/>
      <c r="E1422" s="198"/>
      <c r="F1422" s="199"/>
      <c r="G1422" s="203"/>
      <c r="H1422" s="203"/>
    </row>
    <row r="1423" spans="1:8" x14ac:dyDescent="0.2">
      <c r="A1423" s="209"/>
      <c r="B1423" s="195"/>
      <c r="C1423" s="200"/>
      <c r="D1423" s="202"/>
      <c r="E1423" s="198"/>
      <c r="F1423" s="199"/>
      <c r="G1423" s="203"/>
      <c r="H1423" s="203"/>
    </row>
    <row r="1424" spans="1:8" x14ac:dyDescent="0.2">
      <c r="A1424" s="209"/>
      <c r="B1424" s="195"/>
      <c r="C1424" s="200"/>
      <c r="D1424" s="202"/>
      <c r="E1424" s="198"/>
      <c r="F1424" s="199"/>
      <c r="G1424" s="203"/>
      <c r="H1424" s="203"/>
    </row>
    <row r="1425" spans="1:8" x14ac:dyDescent="0.2">
      <c r="A1425" s="209"/>
      <c r="B1425" s="195"/>
      <c r="C1425" s="200"/>
      <c r="D1425" s="202"/>
      <c r="E1425" s="198"/>
      <c r="F1425" s="199"/>
      <c r="G1425" s="203"/>
      <c r="H1425" s="203"/>
    </row>
    <row r="1426" spans="1:8" x14ac:dyDescent="0.2">
      <c r="A1426" s="209"/>
      <c r="B1426" s="195"/>
      <c r="C1426" s="200"/>
      <c r="D1426" s="202"/>
      <c r="E1426" s="198"/>
      <c r="F1426" s="199"/>
      <c r="G1426" s="203"/>
      <c r="H1426" s="203"/>
    </row>
    <row r="1427" spans="1:8" x14ac:dyDescent="0.2">
      <c r="A1427" s="209"/>
      <c r="B1427" s="195"/>
      <c r="C1427" s="200"/>
      <c r="D1427" s="202"/>
      <c r="E1427" s="198"/>
      <c r="F1427" s="199"/>
      <c r="G1427" s="203"/>
      <c r="H1427" s="203"/>
    </row>
    <row r="1428" spans="1:8" x14ac:dyDescent="0.2">
      <c r="A1428" s="209"/>
      <c r="B1428" s="195"/>
      <c r="C1428" s="200"/>
      <c r="D1428" s="202"/>
      <c r="E1428" s="198"/>
      <c r="F1428" s="199"/>
      <c r="G1428" s="203"/>
      <c r="H1428" s="203"/>
    </row>
    <row r="1429" spans="1:8" x14ac:dyDescent="0.2">
      <c r="A1429" s="209"/>
      <c r="B1429" s="195"/>
      <c r="C1429" s="200"/>
      <c r="D1429" s="202"/>
      <c r="E1429" s="198"/>
      <c r="F1429" s="199"/>
      <c r="G1429" s="203"/>
      <c r="H1429" s="203"/>
    </row>
    <row r="1430" spans="1:8" x14ac:dyDescent="0.2">
      <c r="A1430" s="209"/>
      <c r="B1430" s="195"/>
      <c r="C1430" s="200"/>
      <c r="D1430" s="202"/>
      <c r="E1430" s="198"/>
      <c r="F1430" s="199"/>
      <c r="G1430" s="203"/>
      <c r="H1430" s="203"/>
    </row>
    <row r="1431" spans="1:8" x14ac:dyDescent="0.2">
      <c r="A1431" s="209"/>
      <c r="B1431" s="195"/>
      <c r="C1431" s="200"/>
      <c r="D1431" s="202"/>
      <c r="E1431" s="198"/>
      <c r="F1431" s="199"/>
      <c r="G1431" s="203"/>
      <c r="H1431" s="203"/>
    </row>
    <row r="1432" spans="1:8" x14ac:dyDescent="0.2">
      <c r="A1432" s="209"/>
      <c r="B1432" s="195"/>
      <c r="C1432" s="200"/>
      <c r="D1432" s="202"/>
      <c r="E1432" s="198"/>
      <c r="F1432" s="199"/>
      <c r="G1432" s="203"/>
      <c r="H1432" s="203"/>
    </row>
    <row r="1433" spans="1:8" x14ac:dyDescent="0.2">
      <c r="A1433" s="209"/>
      <c r="B1433" s="195"/>
      <c r="C1433" s="200"/>
      <c r="D1433" s="202"/>
      <c r="E1433" s="198"/>
      <c r="F1433" s="199"/>
      <c r="G1433" s="203"/>
      <c r="H1433" s="203"/>
    </row>
    <row r="1434" spans="1:8" x14ac:dyDescent="0.2">
      <c r="A1434" s="209"/>
      <c r="B1434" s="195"/>
      <c r="C1434" s="200"/>
      <c r="D1434" s="202"/>
      <c r="E1434" s="198"/>
      <c r="F1434" s="199"/>
      <c r="G1434" s="203"/>
      <c r="H1434" s="203"/>
    </row>
    <row r="1435" spans="1:8" x14ac:dyDescent="0.2">
      <c r="A1435" s="209"/>
      <c r="B1435" s="195"/>
      <c r="C1435" s="200"/>
      <c r="D1435" s="202"/>
      <c r="E1435" s="198"/>
      <c r="F1435" s="199"/>
      <c r="G1435" s="203"/>
      <c r="H1435" s="203"/>
    </row>
    <row r="1436" spans="1:8" x14ac:dyDescent="0.2">
      <c r="A1436" s="209"/>
      <c r="B1436" s="195"/>
      <c r="C1436" s="200"/>
      <c r="D1436" s="202"/>
      <c r="E1436" s="198"/>
      <c r="F1436" s="199"/>
      <c r="G1436" s="203"/>
      <c r="H1436" s="203"/>
    </row>
    <row r="1437" spans="1:8" x14ac:dyDescent="0.2">
      <c r="A1437" s="209"/>
      <c r="B1437" s="195"/>
      <c r="C1437" s="200"/>
      <c r="D1437" s="202"/>
      <c r="E1437" s="198"/>
      <c r="F1437" s="199"/>
      <c r="G1437" s="203"/>
      <c r="H1437" s="203"/>
    </row>
    <row r="1438" spans="1:8" x14ac:dyDescent="0.2">
      <c r="A1438" s="209"/>
      <c r="B1438" s="195"/>
      <c r="C1438" s="200"/>
      <c r="D1438" s="202"/>
      <c r="E1438" s="198"/>
      <c r="F1438" s="199"/>
      <c r="G1438" s="203"/>
      <c r="H1438" s="203"/>
    </row>
    <row r="1439" spans="1:8" x14ac:dyDescent="0.2">
      <c r="A1439" s="209"/>
      <c r="B1439" s="195"/>
      <c r="C1439" s="200"/>
      <c r="D1439" s="202"/>
      <c r="E1439" s="198"/>
      <c r="F1439" s="199"/>
      <c r="G1439" s="203"/>
      <c r="H1439" s="203"/>
    </row>
    <row r="1440" spans="1:8" x14ac:dyDescent="0.2">
      <c r="A1440" s="209"/>
      <c r="B1440" s="195"/>
      <c r="C1440" s="200"/>
      <c r="D1440" s="202"/>
      <c r="E1440" s="198"/>
      <c r="F1440" s="199"/>
      <c r="G1440" s="203"/>
      <c r="H1440" s="203"/>
    </row>
    <row r="1441" spans="1:8" x14ac:dyDescent="0.2">
      <c r="A1441" s="209"/>
      <c r="B1441" s="195"/>
      <c r="C1441" s="200"/>
      <c r="D1441" s="202"/>
      <c r="E1441" s="198"/>
      <c r="F1441" s="199"/>
      <c r="G1441" s="203"/>
      <c r="H1441" s="203"/>
    </row>
    <row r="1442" spans="1:8" x14ac:dyDescent="0.2">
      <c r="A1442" s="209"/>
      <c r="B1442" s="195"/>
      <c r="C1442" s="200"/>
      <c r="D1442" s="202"/>
      <c r="E1442" s="198"/>
      <c r="F1442" s="199"/>
      <c r="G1442" s="203"/>
      <c r="H1442" s="203"/>
    </row>
    <row r="1443" spans="1:8" x14ac:dyDescent="0.2">
      <c r="A1443" s="209"/>
      <c r="B1443" s="195"/>
      <c r="C1443" s="200"/>
      <c r="D1443" s="202"/>
      <c r="E1443" s="198"/>
      <c r="F1443" s="199"/>
      <c r="G1443" s="203"/>
      <c r="H1443" s="203"/>
    </row>
    <row r="1444" spans="1:8" x14ac:dyDescent="0.2">
      <c r="A1444" s="209"/>
      <c r="B1444" s="195"/>
      <c r="C1444" s="200"/>
      <c r="D1444" s="202"/>
      <c r="E1444" s="198"/>
      <c r="F1444" s="199"/>
      <c r="G1444" s="203"/>
      <c r="H1444" s="203"/>
    </row>
    <row r="1445" spans="1:8" x14ac:dyDescent="0.2">
      <c r="A1445" s="209"/>
      <c r="B1445" s="195"/>
      <c r="C1445" s="200"/>
      <c r="D1445" s="202"/>
      <c r="E1445" s="198"/>
      <c r="F1445" s="199"/>
      <c r="G1445" s="203"/>
      <c r="H1445" s="203"/>
    </row>
    <row r="1446" spans="1:8" x14ac:dyDescent="0.2">
      <c r="A1446" s="209"/>
      <c r="B1446" s="195"/>
      <c r="C1446" s="200"/>
      <c r="D1446" s="202"/>
      <c r="E1446" s="198"/>
      <c r="F1446" s="199"/>
      <c r="G1446" s="203"/>
      <c r="H1446" s="203"/>
    </row>
    <row r="1447" spans="1:8" x14ac:dyDescent="0.2">
      <c r="A1447" s="209"/>
      <c r="B1447" s="195"/>
      <c r="C1447" s="200"/>
      <c r="D1447" s="202"/>
      <c r="E1447" s="198"/>
      <c r="F1447" s="199"/>
      <c r="G1447" s="203"/>
      <c r="H1447" s="203"/>
    </row>
    <row r="1448" spans="1:8" x14ac:dyDescent="0.2">
      <c r="A1448" s="209"/>
      <c r="B1448" s="195"/>
      <c r="C1448" s="200"/>
      <c r="D1448" s="202"/>
      <c r="E1448" s="198"/>
      <c r="F1448" s="199"/>
      <c r="G1448" s="203"/>
      <c r="H1448" s="203"/>
    </row>
    <row r="1449" spans="1:8" x14ac:dyDescent="0.2">
      <c r="A1449" s="209"/>
      <c r="B1449" s="195"/>
      <c r="C1449" s="200"/>
      <c r="D1449" s="202"/>
      <c r="E1449" s="198"/>
      <c r="F1449" s="199"/>
      <c r="G1449" s="203"/>
      <c r="H1449" s="203"/>
    </row>
    <row r="1450" spans="1:8" x14ac:dyDescent="0.2">
      <c r="A1450" s="209"/>
      <c r="B1450" s="195"/>
      <c r="C1450" s="200"/>
      <c r="D1450" s="202"/>
      <c r="E1450" s="198"/>
      <c r="F1450" s="199"/>
      <c r="G1450" s="203"/>
      <c r="H1450" s="203"/>
    </row>
    <row r="1451" spans="1:8" x14ac:dyDescent="0.2">
      <c r="A1451" s="209"/>
      <c r="B1451" s="195"/>
      <c r="C1451" s="200"/>
      <c r="D1451" s="202"/>
      <c r="E1451" s="198"/>
      <c r="F1451" s="199"/>
      <c r="G1451" s="203"/>
      <c r="H1451" s="203"/>
    </row>
    <row r="1452" spans="1:8" x14ac:dyDescent="0.2">
      <c r="A1452" s="209"/>
      <c r="B1452" s="195"/>
      <c r="C1452" s="200"/>
      <c r="D1452" s="202"/>
      <c r="E1452" s="198"/>
      <c r="F1452" s="199"/>
      <c r="G1452" s="203"/>
      <c r="H1452" s="203"/>
    </row>
    <row r="1453" spans="1:8" x14ac:dyDescent="0.2">
      <c r="A1453" s="209"/>
      <c r="B1453" s="195"/>
      <c r="C1453" s="200"/>
      <c r="D1453" s="202"/>
      <c r="E1453" s="198"/>
      <c r="F1453" s="199"/>
      <c r="G1453" s="203"/>
      <c r="H1453" s="203"/>
    </row>
    <row r="1454" spans="1:8" x14ac:dyDescent="0.2">
      <c r="A1454" s="209"/>
      <c r="B1454" s="195"/>
      <c r="C1454" s="200"/>
      <c r="D1454" s="202"/>
      <c r="E1454" s="198"/>
      <c r="F1454" s="199"/>
      <c r="G1454" s="203"/>
      <c r="H1454" s="203"/>
    </row>
    <row r="1455" spans="1:8" x14ac:dyDescent="0.2">
      <c r="A1455" s="209"/>
      <c r="B1455" s="195"/>
      <c r="C1455" s="200"/>
      <c r="D1455" s="202"/>
      <c r="E1455" s="198"/>
      <c r="F1455" s="199"/>
      <c r="G1455" s="203"/>
      <c r="H1455" s="203"/>
    </row>
    <row r="1456" spans="1:8" x14ac:dyDescent="0.2">
      <c r="A1456" s="209"/>
      <c r="B1456" s="195"/>
      <c r="C1456" s="200"/>
      <c r="D1456" s="202"/>
      <c r="E1456" s="198"/>
      <c r="F1456" s="199"/>
      <c r="G1456" s="203"/>
      <c r="H1456" s="203"/>
    </row>
    <row r="1457" spans="1:8" x14ac:dyDescent="0.2">
      <c r="A1457" s="209"/>
      <c r="B1457" s="195"/>
      <c r="C1457" s="200"/>
      <c r="D1457" s="202"/>
      <c r="E1457" s="198"/>
      <c r="F1457" s="199"/>
      <c r="G1457" s="203"/>
      <c r="H1457" s="203"/>
    </row>
    <row r="1458" spans="1:8" x14ac:dyDescent="0.2">
      <c r="A1458" s="209"/>
      <c r="B1458" s="195"/>
      <c r="C1458" s="200"/>
      <c r="D1458" s="202"/>
      <c r="E1458" s="198"/>
      <c r="F1458" s="199"/>
      <c r="G1458" s="203"/>
      <c r="H1458" s="203"/>
    </row>
    <row r="1459" spans="1:8" x14ac:dyDescent="0.2">
      <c r="A1459" s="209"/>
      <c r="B1459" s="195"/>
      <c r="C1459" s="200"/>
      <c r="D1459" s="202"/>
      <c r="E1459" s="198"/>
      <c r="F1459" s="199"/>
      <c r="G1459" s="203"/>
      <c r="H1459" s="203"/>
    </row>
    <row r="1460" spans="1:8" x14ac:dyDescent="0.2">
      <c r="A1460" s="209"/>
      <c r="B1460" s="195"/>
      <c r="C1460" s="200"/>
      <c r="D1460" s="202"/>
      <c r="E1460" s="198"/>
      <c r="F1460" s="199"/>
      <c r="G1460" s="203"/>
      <c r="H1460" s="203"/>
    </row>
    <row r="1461" spans="1:8" x14ac:dyDescent="0.2">
      <c r="A1461" s="209"/>
      <c r="B1461" s="195"/>
      <c r="C1461" s="200"/>
      <c r="D1461" s="202"/>
      <c r="E1461" s="198"/>
      <c r="F1461" s="199"/>
      <c r="G1461" s="203"/>
      <c r="H1461" s="203"/>
    </row>
    <row r="1462" spans="1:8" x14ac:dyDescent="0.2">
      <c r="A1462" s="209"/>
      <c r="B1462" s="195"/>
      <c r="C1462" s="200"/>
      <c r="D1462" s="202"/>
      <c r="E1462" s="198"/>
      <c r="F1462" s="199"/>
      <c r="G1462" s="203"/>
      <c r="H1462" s="203"/>
    </row>
    <row r="1463" spans="1:8" x14ac:dyDescent="0.2">
      <c r="A1463" s="209"/>
      <c r="B1463" s="195"/>
      <c r="C1463" s="200"/>
      <c r="D1463" s="202"/>
      <c r="E1463" s="198"/>
      <c r="F1463" s="199"/>
      <c r="G1463" s="203"/>
      <c r="H1463" s="203"/>
    </row>
    <row r="1464" spans="1:8" x14ac:dyDescent="0.2">
      <c r="A1464" s="209"/>
      <c r="B1464" s="195"/>
      <c r="C1464" s="200"/>
      <c r="D1464" s="202"/>
      <c r="E1464" s="198"/>
      <c r="F1464" s="199"/>
      <c r="G1464" s="203"/>
      <c r="H1464" s="203"/>
    </row>
    <row r="1465" spans="1:8" x14ac:dyDescent="0.2">
      <c r="A1465" s="209"/>
      <c r="B1465" s="195"/>
      <c r="C1465" s="200"/>
      <c r="D1465" s="202"/>
      <c r="E1465" s="198"/>
      <c r="F1465" s="199"/>
      <c r="G1465" s="203"/>
      <c r="H1465" s="203"/>
    </row>
    <row r="1466" spans="1:8" x14ac:dyDescent="0.2">
      <c r="A1466" s="209"/>
      <c r="B1466" s="195"/>
      <c r="C1466" s="200"/>
      <c r="D1466" s="202"/>
      <c r="E1466" s="198"/>
      <c r="F1466" s="199"/>
      <c r="G1466" s="203"/>
      <c r="H1466" s="203"/>
    </row>
    <row r="1467" spans="1:8" x14ac:dyDescent="0.2">
      <c r="A1467" s="209"/>
      <c r="B1467" s="195"/>
      <c r="C1467" s="200"/>
      <c r="D1467" s="202"/>
      <c r="E1467" s="198"/>
      <c r="F1467" s="199"/>
      <c r="G1467" s="203"/>
      <c r="H1467" s="203"/>
    </row>
    <row r="1468" spans="1:8" x14ac:dyDescent="0.2">
      <c r="A1468" s="209"/>
      <c r="B1468" s="195"/>
      <c r="C1468" s="200"/>
      <c r="D1468" s="202"/>
      <c r="E1468" s="198"/>
      <c r="F1468" s="199"/>
      <c r="G1468" s="203"/>
      <c r="H1468" s="203"/>
    </row>
    <row r="1469" spans="1:8" x14ac:dyDescent="0.2">
      <c r="A1469" s="209"/>
      <c r="B1469" s="195"/>
      <c r="C1469" s="200"/>
      <c r="D1469" s="202"/>
      <c r="E1469" s="198"/>
      <c r="F1469" s="199"/>
      <c r="G1469" s="203"/>
      <c r="H1469" s="203"/>
    </row>
    <row r="1470" spans="1:8" x14ac:dyDescent="0.2">
      <c r="A1470" s="209"/>
      <c r="B1470" s="195"/>
      <c r="C1470" s="200"/>
      <c r="D1470" s="202"/>
      <c r="E1470" s="198"/>
      <c r="F1470" s="199"/>
      <c r="G1470" s="203"/>
      <c r="H1470" s="203"/>
    </row>
    <row r="1471" spans="1:8" x14ac:dyDescent="0.2">
      <c r="A1471" s="209"/>
      <c r="B1471" s="195"/>
      <c r="C1471" s="200"/>
      <c r="D1471" s="202"/>
      <c r="E1471" s="198"/>
      <c r="F1471" s="199"/>
      <c r="G1471" s="203"/>
      <c r="H1471" s="203"/>
    </row>
    <row r="1472" spans="1:8" x14ac:dyDescent="0.2">
      <c r="A1472" s="209"/>
      <c r="B1472" s="195"/>
      <c r="C1472" s="200"/>
      <c r="D1472" s="202"/>
      <c r="E1472" s="198"/>
      <c r="F1472" s="199"/>
      <c r="G1472" s="203"/>
      <c r="H1472" s="203"/>
    </row>
    <row r="1473" spans="1:8" x14ac:dyDescent="0.2">
      <c r="A1473" s="209"/>
      <c r="B1473" s="195"/>
      <c r="C1473" s="200"/>
      <c r="D1473" s="202"/>
      <c r="E1473" s="198"/>
      <c r="F1473" s="199"/>
      <c r="G1473" s="203"/>
      <c r="H1473" s="203"/>
    </row>
    <row r="1474" spans="1:8" x14ac:dyDescent="0.2">
      <c r="A1474" s="209"/>
      <c r="B1474" s="195"/>
      <c r="C1474" s="200"/>
      <c r="D1474" s="202"/>
      <c r="E1474" s="198"/>
      <c r="F1474" s="199"/>
      <c r="G1474" s="203"/>
      <c r="H1474" s="203"/>
    </row>
    <row r="1475" spans="1:8" x14ac:dyDescent="0.2">
      <c r="A1475" s="209"/>
      <c r="B1475" s="195"/>
      <c r="C1475" s="200"/>
      <c r="D1475" s="202"/>
      <c r="E1475" s="198"/>
      <c r="F1475" s="199"/>
      <c r="G1475" s="203"/>
      <c r="H1475" s="203"/>
    </row>
    <row r="1476" spans="1:8" x14ac:dyDescent="0.2">
      <c r="A1476" s="209"/>
      <c r="B1476" s="195"/>
      <c r="C1476" s="200"/>
      <c r="D1476" s="202"/>
      <c r="E1476" s="198"/>
      <c r="F1476" s="199"/>
      <c r="G1476" s="203"/>
      <c r="H1476" s="203"/>
    </row>
    <row r="1477" spans="1:8" x14ac:dyDescent="0.2">
      <c r="A1477" s="209"/>
      <c r="B1477" s="195"/>
      <c r="C1477" s="200"/>
      <c r="D1477" s="202"/>
      <c r="E1477" s="198"/>
      <c r="F1477" s="199"/>
      <c r="G1477" s="203"/>
      <c r="H1477" s="203"/>
    </row>
    <row r="1478" spans="1:8" x14ac:dyDescent="0.2">
      <c r="A1478" s="209"/>
      <c r="B1478" s="195"/>
      <c r="C1478" s="200"/>
      <c r="D1478" s="202"/>
      <c r="E1478" s="198"/>
      <c r="F1478" s="199"/>
      <c r="G1478" s="203"/>
      <c r="H1478" s="203"/>
    </row>
    <row r="1479" spans="1:8" x14ac:dyDescent="0.2">
      <c r="A1479" s="209"/>
      <c r="B1479" s="195"/>
      <c r="C1479" s="200"/>
      <c r="D1479" s="202"/>
      <c r="E1479" s="198"/>
      <c r="F1479" s="199"/>
      <c r="G1479" s="203"/>
      <c r="H1479" s="203"/>
    </row>
    <row r="1480" spans="1:8" x14ac:dyDescent="0.2">
      <c r="A1480" s="209"/>
      <c r="B1480" s="195"/>
      <c r="C1480" s="200"/>
      <c r="D1480" s="202"/>
      <c r="E1480" s="198"/>
      <c r="F1480" s="199"/>
      <c r="G1480" s="203"/>
      <c r="H1480" s="203"/>
    </row>
    <row r="1481" spans="1:8" x14ac:dyDescent="0.2">
      <c r="A1481" s="209"/>
      <c r="B1481" s="195"/>
      <c r="C1481" s="200"/>
      <c r="D1481" s="202"/>
      <c r="E1481" s="198"/>
      <c r="F1481" s="199"/>
      <c r="G1481" s="203"/>
      <c r="H1481" s="203"/>
    </row>
    <row r="1482" spans="1:8" x14ac:dyDescent="0.2">
      <c r="A1482" s="209"/>
      <c r="B1482" s="195"/>
      <c r="C1482" s="200"/>
      <c r="D1482" s="202"/>
      <c r="E1482" s="198"/>
      <c r="F1482" s="199"/>
      <c r="G1482" s="203"/>
      <c r="H1482" s="203"/>
    </row>
    <row r="1483" spans="1:8" x14ac:dyDescent="0.2">
      <c r="A1483" s="209"/>
      <c r="B1483" s="195"/>
      <c r="C1483" s="200"/>
      <c r="D1483" s="202"/>
      <c r="E1483" s="198"/>
      <c r="F1483" s="199"/>
      <c r="G1483" s="203"/>
      <c r="H1483" s="203"/>
    </row>
    <row r="1484" spans="1:8" x14ac:dyDescent="0.2">
      <c r="A1484" s="209"/>
      <c r="B1484" s="195"/>
      <c r="C1484" s="200"/>
      <c r="D1484" s="202"/>
      <c r="E1484" s="198"/>
      <c r="F1484" s="199"/>
      <c r="G1484" s="203"/>
      <c r="H1484" s="203"/>
    </row>
    <row r="1485" spans="1:8" x14ac:dyDescent="0.2">
      <c r="A1485" s="209"/>
      <c r="B1485" s="195"/>
      <c r="C1485" s="200"/>
      <c r="D1485" s="202"/>
      <c r="E1485" s="198"/>
      <c r="F1485" s="199"/>
      <c r="G1485" s="203"/>
      <c r="H1485" s="203"/>
    </row>
    <row r="1486" spans="1:8" x14ac:dyDescent="0.2">
      <c r="A1486" s="209"/>
      <c r="B1486" s="195"/>
      <c r="C1486" s="200"/>
      <c r="D1486" s="202"/>
      <c r="E1486" s="198"/>
      <c r="F1486" s="199"/>
      <c r="G1486" s="203"/>
      <c r="H1486" s="203"/>
    </row>
    <row r="1487" spans="1:8" x14ac:dyDescent="0.2">
      <c r="A1487" s="209"/>
      <c r="B1487" s="195"/>
      <c r="C1487" s="200"/>
      <c r="D1487" s="202"/>
      <c r="E1487" s="198"/>
      <c r="F1487" s="199"/>
      <c r="G1487" s="203"/>
      <c r="H1487" s="203"/>
    </row>
    <row r="1488" spans="1:8" x14ac:dyDescent="0.2">
      <c r="A1488" s="209"/>
      <c r="B1488" s="195"/>
      <c r="C1488" s="200"/>
      <c r="D1488" s="202"/>
      <c r="E1488" s="198"/>
      <c r="F1488" s="199"/>
      <c r="G1488" s="203"/>
      <c r="H1488" s="203"/>
    </row>
    <row r="1489" spans="1:8" x14ac:dyDescent="0.2">
      <c r="A1489" s="209"/>
      <c r="B1489" s="195"/>
      <c r="C1489" s="200"/>
      <c r="D1489" s="202"/>
      <c r="E1489" s="198"/>
      <c r="F1489" s="199"/>
      <c r="G1489" s="203"/>
      <c r="H1489" s="203"/>
    </row>
    <row r="1490" spans="1:8" x14ac:dyDescent="0.2">
      <c r="A1490" s="209"/>
      <c r="B1490" s="195"/>
      <c r="C1490" s="200"/>
      <c r="D1490" s="202"/>
      <c r="E1490" s="198"/>
      <c r="F1490" s="199"/>
      <c r="G1490" s="203"/>
      <c r="H1490" s="203"/>
    </row>
    <row r="1491" spans="1:8" x14ac:dyDescent="0.2">
      <c r="A1491" s="209"/>
      <c r="B1491" s="195"/>
      <c r="C1491" s="200"/>
      <c r="D1491" s="202"/>
      <c r="E1491" s="198"/>
      <c r="F1491" s="199"/>
      <c r="G1491" s="203"/>
      <c r="H1491" s="203"/>
    </row>
    <row r="1492" spans="1:8" x14ac:dyDescent="0.2">
      <c r="A1492" s="209"/>
      <c r="B1492" s="195"/>
      <c r="C1492" s="200"/>
      <c r="D1492" s="202"/>
      <c r="E1492" s="198"/>
      <c r="F1492" s="199"/>
      <c r="G1492" s="203"/>
      <c r="H1492" s="203"/>
    </row>
    <row r="1493" spans="1:8" x14ac:dyDescent="0.2">
      <c r="A1493" s="209"/>
      <c r="B1493" s="195"/>
      <c r="C1493" s="200"/>
      <c r="D1493" s="202"/>
      <c r="E1493" s="198"/>
      <c r="F1493" s="199"/>
      <c r="G1493" s="203"/>
      <c r="H1493" s="203"/>
    </row>
    <row r="1494" spans="1:8" x14ac:dyDescent="0.2">
      <c r="A1494" s="209"/>
      <c r="B1494" s="195"/>
      <c r="C1494" s="200"/>
      <c r="D1494" s="202"/>
      <c r="E1494" s="198"/>
      <c r="F1494" s="199"/>
      <c r="G1494" s="203"/>
      <c r="H1494" s="203"/>
    </row>
    <row r="1495" spans="1:8" x14ac:dyDescent="0.2">
      <c r="A1495" s="209"/>
      <c r="B1495" s="195"/>
      <c r="C1495" s="200"/>
      <c r="D1495" s="202"/>
      <c r="E1495" s="198"/>
      <c r="F1495" s="199"/>
      <c r="G1495" s="203"/>
      <c r="H1495" s="203"/>
    </row>
    <row r="1496" spans="1:8" x14ac:dyDescent="0.2">
      <c r="A1496" s="209"/>
      <c r="B1496" s="195"/>
      <c r="C1496" s="200"/>
      <c r="D1496" s="202"/>
      <c r="E1496" s="198"/>
      <c r="F1496" s="199"/>
      <c r="G1496" s="203"/>
      <c r="H1496" s="203"/>
    </row>
    <row r="1497" spans="1:8" x14ac:dyDescent="0.2">
      <c r="A1497" s="209"/>
      <c r="B1497" s="195"/>
      <c r="C1497" s="200"/>
      <c r="D1497" s="202"/>
      <c r="E1497" s="198"/>
      <c r="F1497" s="199"/>
      <c r="G1497" s="203"/>
      <c r="H1497" s="203"/>
    </row>
    <row r="1498" spans="1:8" x14ac:dyDescent="0.2">
      <c r="A1498" s="209"/>
      <c r="B1498" s="195"/>
      <c r="C1498" s="200"/>
      <c r="D1498" s="202"/>
      <c r="E1498" s="198"/>
      <c r="F1498" s="199"/>
      <c r="G1498" s="203"/>
      <c r="H1498" s="203"/>
    </row>
    <row r="1499" spans="1:8" x14ac:dyDescent="0.2">
      <c r="A1499" s="209"/>
      <c r="B1499" s="195"/>
      <c r="C1499" s="200"/>
      <c r="D1499" s="202"/>
      <c r="E1499" s="198"/>
      <c r="F1499" s="199"/>
      <c r="G1499" s="203"/>
      <c r="H1499" s="203"/>
    </row>
    <row r="1500" spans="1:8" x14ac:dyDescent="0.2">
      <c r="A1500" s="209"/>
      <c r="B1500" s="195"/>
      <c r="C1500" s="200"/>
      <c r="D1500" s="202"/>
      <c r="E1500" s="198"/>
      <c r="F1500" s="199"/>
      <c r="G1500" s="203"/>
      <c r="H1500" s="203"/>
    </row>
    <row r="1501" spans="1:8" ht="15.75" thickBot="1" x14ac:dyDescent="0.25">
      <c r="A1501" s="210"/>
      <c r="B1501" s="195"/>
      <c r="C1501" s="204"/>
      <c r="D1501" s="205"/>
      <c r="E1501" s="206"/>
      <c r="F1501" s="199"/>
      <c r="G1501" s="204"/>
      <c r="H1501" s="207"/>
    </row>
  </sheetData>
  <sheetProtection sheet="1" objects="1" scenarios="1"/>
  <sortState xmlns:xlrd2="http://schemas.microsoft.com/office/spreadsheetml/2017/richdata2" ref="V2:V45">
    <sortCondition ref="V45"/>
  </sortState>
  <dataConsolidate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100-000000000000}">
      <formula1>$M$3:$M$17</formula1>
    </dataValidation>
    <dataValidation allowBlank="1" showErrorMessage="1" sqref="C3:C1501 G3:G1501" xr:uid="{00000000-0002-0000-0100-000001000000}"/>
    <dataValidation type="list" allowBlank="1" showErrorMessage="1" sqref="B3:B1501" xr:uid="{00000000-0002-0000-0100-000002000000}">
      <formula1>$V$2:$V$45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>
    <tabColor theme="7" tint="0.59999389629810485"/>
  </sheetPr>
  <dimension ref="A1:X1501"/>
  <sheetViews>
    <sheetView rightToLeft="1" workbookViewId="0">
      <selection sqref="A1:A2"/>
    </sheetView>
  </sheetViews>
  <sheetFormatPr defaultColWidth="0" defaultRowHeight="15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6.5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36</v>
      </c>
      <c r="L1" s="2">
        <f>INDEX('סיכום שנתי'!$D$4:$O$4,MATCH(VLOOKUP(K1,'הוראות שימוש'!$A$33:$B$44,2,0),'סיכום שנתי'!$D$5:$O$5,0))</f>
        <v>0</v>
      </c>
    </row>
    <row r="2" spans="1:24" ht="15.75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.75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.75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.75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6.5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6.5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6.5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.75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6.5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200-000000000000}">
      <formula1>$M$3:$M$17</formula1>
    </dataValidation>
    <dataValidation allowBlank="1" showErrorMessage="1" sqref="C3:D1501 G3:H1501" xr:uid="{00000000-0002-0000-0200-000001000000}"/>
    <dataValidation type="list" allowBlank="1" showErrorMessage="1" sqref="B3:B1501" xr:uid="{00000000-0002-0000-02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5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94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 t="shared" ref="L3:L45" si="0"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1">VLOOKUP(ROW()-ROW($V$2)+1,$W:$X,2,0)</f>
        <v>אחזקת בית</v>
      </c>
      <c r="W3" s="1">
        <f t="shared" ref="W3:W45" si="2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si="0"/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1"/>
        <v>אחר 1</v>
      </c>
      <c r="W4" s="1">
        <f t="shared" si="2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0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1"/>
        <v>אחר 2</v>
      </c>
      <c r="W5" s="1">
        <f t="shared" si="2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0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1"/>
        <v>אחר 3</v>
      </c>
      <c r="W6" s="1">
        <f t="shared" si="2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0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1"/>
        <v>אחר 4</v>
      </c>
      <c r="W7" s="1">
        <f t="shared" si="2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0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1"/>
        <v>אחר תקופתי</v>
      </c>
      <c r="W8" s="1">
        <f t="shared" si="2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0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1"/>
        <v>ארנונה / שמירה</v>
      </c>
      <c r="W9" s="1">
        <f t="shared" si="2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0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1"/>
        <v>ביגוד והנעלה</v>
      </c>
      <c r="W10" s="1">
        <f t="shared" si="2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0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1"/>
        <v>ביטוח לאומי (למי שאינו עובד)</v>
      </c>
      <c r="W11" s="1">
        <f t="shared" si="2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0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1"/>
        <v>ביטוח משכנתא</v>
      </c>
      <c r="W12" s="1">
        <f t="shared" si="2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0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1"/>
        <v>ביטוחי רכב + טסט</v>
      </c>
      <c r="W13" s="1">
        <f t="shared" si="2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0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1"/>
        <v>ביטוחים (למעט רכב)</v>
      </c>
      <c r="W14" s="1">
        <f t="shared" si="2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0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1"/>
        <v>בילויים - חופשה/טיול/מסעדה</v>
      </c>
      <c r="W15" s="1">
        <f t="shared" si="2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0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1"/>
        <v>בריאות</v>
      </c>
      <c r="W16" s="1">
        <f t="shared" si="2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0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1"/>
        <v>גז</v>
      </c>
      <c r="W17" s="1">
        <f t="shared" si="2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0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1"/>
        <v>דברים נוספים</v>
      </c>
      <c r="W18" s="1">
        <f t="shared" si="2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0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1"/>
        <v>דלק וחניה</v>
      </c>
      <c r="W19" s="1">
        <f t="shared" si="2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0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1"/>
        <v>הוראות קבע לחיסכון</v>
      </c>
      <c r="W20" s="1">
        <f t="shared" si="2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0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1"/>
        <v>החזר חובות</v>
      </c>
      <c r="W21" s="1">
        <f t="shared" si="2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0"/>
        <v>0</v>
      </c>
      <c r="V22" s="1" t="str">
        <f t="shared" si="1"/>
        <v>חוגים, קייטנות ובריכה</v>
      </c>
      <c r="W22" s="1">
        <f t="shared" si="2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0"/>
        <v>0</v>
      </c>
      <c r="V23" s="1" t="str">
        <f t="shared" si="1"/>
        <v>חימום - סולר / נפט</v>
      </c>
      <c r="W23" s="1">
        <f t="shared" si="2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0"/>
        <v>0</v>
      </c>
      <c r="V24" s="1" t="str">
        <f t="shared" si="1"/>
        <v>חינוך</v>
      </c>
      <c r="W24" s="1">
        <f t="shared" si="2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0"/>
        <v>0</v>
      </c>
      <c r="V25" s="1" t="str">
        <f t="shared" si="1"/>
        <v>חשמל</v>
      </c>
      <c r="W25" s="1">
        <f t="shared" si="2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0"/>
        <v>0</v>
      </c>
      <c r="V26" s="1" t="str">
        <f t="shared" si="1"/>
        <v>טיפולי שיניים</v>
      </c>
      <c r="W26" s="1">
        <f t="shared" si="2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0"/>
        <v>0</v>
      </c>
      <c r="V27" s="1" t="str">
        <f t="shared" si="1"/>
        <v>טלפון נייד</v>
      </c>
      <c r="W27" s="1">
        <f t="shared" si="2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0"/>
        <v>0</v>
      </c>
      <c r="V28" s="1" t="str">
        <f t="shared" si="1"/>
        <v xml:space="preserve">טלפון נייח </v>
      </c>
      <c r="W28" s="1">
        <f t="shared" si="2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0"/>
        <v>0</v>
      </c>
      <c r="V29" s="1" t="str">
        <f t="shared" si="1"/>
        <v>יהדות / חגים</v>
      </c>
      <c r="W29" s="1">
        <f t="shared" si="2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0"/>
        <v>0</v>
      </c>
      <c r="V30" s="1" t="str">
        <f t="shared" si="1"/>
        <v>מזון</v>
      </c>
      <c r="W30" s="1">
        <f t="shared" si="2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0"/>
        <v>0</v>
      </c>
      <c r="V31" s="1" t="str">
        <f t="shared" si="1"/>
        <v>מים וביוב</v>
      </c>
      <c r="W31" s="1">
        <f t="shared" si="2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0"/>
        <v>0</v>
      </c>
      <c r="V32" s="1" t="str">
        <f t="shared" si="1"/>
        <v>מיסי ישוב / ועד בית</v>
      </c>
      <c r="W32" s="1">
        <f t="shared" si="2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0"/>
        <v>0</v>
      </c>
      <c r="V33" s="1" t="str">
        <f t="shared" si="1"/>
        <v>מנויים</v>
      </c>
      <c r="W33" s="1">
        <f t="shared" si="2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0"/>
        <v>0</v>
      </c>
      <c r="V34" s="1" t="str">
        <f t="shared" si="1"/>
        <v>משכנתא</v>
      </c>
      <c r="W34" s="1">
        <f t="shared" si="2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0"/>
        <v>0</v>
      </c>
      <c r="V35" s="1" t="str">
        <f t="shared" si="1"/>
        <v>מתנות לאירועים ושמחות</v>
      </c>
      <c r="W35" s="1">
        <f t="shared" si="2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0"/>
        <v>0</v>
      </c>
      <c r="V36" s="1" t="str">
        <f t="shared" si="1"/>
        <v>סיגריות</v>
      </c>
      <c r="W36" s="1">
        <f t="shared" si="2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0"/>
        <v>0</v>
      </c>
      <c r="V37" s="1" t="str">
        <f t="shared" si="1"/>
        <v>עוזרת / שמרטף</v>
      </c>
      <c r="W37" s="1">
        <f t="shared" si="2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0"/>
        <v>0</v>
      </c>
      <c r="V38" s="1" t="str">
        <f t="shared" si="1"/>
        <v>עמלות וריביות בנקים</v>
      </c>
      <c r="W38" s="1">
        <f t="shared" si="2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0"/>
        <v>0</v>
      </c>
      <c r="V39" s="1" t="str">
        <f t="shared" si="1"/>
        <v>רכישות וקניות</v>
      </c>
      <c r="W39" s="1">
        <f t="shared" si="2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si="0"/>
        <v>0</v>
      </c>
      <c r="V40" s="1" t="str">
        <f t="shared" si="1"/>
        <v>שונות</v>
      </c>
      <c r="W40" s="1">
        <f t="shared" si="2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0"/>
        <v>0</v>
      </c>
      <c r="V41" s="1" t="str">
        <f t="shared" si="1"/>
        <v>שכר דירה</v>
      </c>
      <c r="W41" s="1">
        <f t="shared" si="2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0"/>
        <v>0</v>
      </c>
      <c r="V42" s="1" t="str">
        <f t="shared" si="1"/>
        <v>תחבורה ציבורית</v>
      </c>
      <c r="W42" s="1">
        <f t="shared" si="2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0"/>
        <v>0</v>
      </c>
      <c r="V43" s="1" t="str">
        <f t="shared" si="1"/>
        <v>תיקוני רכב</v>
      </c>
      <c r="W43" s="1">
        <f t="shared" si="2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0"/>
        <v>0</v>
      </c>
      <c r="V44" s="1" t="str">
        <f t="shared" si="1"/>
        <v>תספורת וקוסמטיקה</v>
      </c>
      <c r="W44" s="1">
        <f t="shared" si="2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0"/>
        <v>0</v>
      </c>
      <c r="V45" s="1" t="str">
        <f t="shared" si="1"/>
        <v>תרומות בהוראת קבע</v>
      </c>
      <c r="W45" s="1">
        <f t="shared" si="2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300-000000000000}">
      <formula1>$M$3:$M$17</formula1>
    </dataValidation>
    <dataValidation allowBlank="1" showErrorMessage="1" sqref="C3:C1501 G3:G1501" xr:uid="{00000000-0002-0000-0300-000001000000}"/>
    <dataValidation type="list" allowBlank="1" showErrorMessage="1" sqref="B3:B1501" xr:uid="{00000000-0002-0000-03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6">
    <tabColor theme="7" tint="0.59999389629810485"/>
  </sheetPr>
  <dimension ref="A1:X1501"/>
  <sheetViews>
    <sheetView rightToLeft="1" workbookViewId="0">
      <selection sqref="A1:A2"/>
    </sheetView>
  </sheetViews>
  <sheetFormatPr defaultColWidth="0" defaultRowHeight="12.75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37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 t="shared" ref="L3:L45" si="0"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1">VLOOKUP(ROW()-ROW($V$2)+1,$W:$X,2,0)</f>
        <v>אחזקת בית</v>
      </c>
      <c r="W3" s="1">
        <f t="shared" ref="W3:W45" si="2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si="0"/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1"/>
        <v>אחר 1</v>
      </c>
      <c r="W4" s="1">
        <f t="shared" si="2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0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1"/>
        <v>אחר 2</v>
      </c>
      <c r="W5" s="1">
        <f t="shared" si="2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0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1"/>
        <v>אחר 3</v>
      </c>
      <c r="W6" s="1">
        <f t="shared" si="2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0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1"/>
        <v>אחר 4</v>
      </c>
      <c r="W7" s="1">
        <f t="shared" si="2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0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1"/>
        <v>אחר תקופתי</v>
      </c>
      <c r="W8" s="1">
        <f t="shared" si="2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0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1"/>
        <v>ארנונה / שמירה</v>
      </c>
      <c r="W9" s="1">
        <f t="shared" si="2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0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1"/>
        <v>ביגוד והנעלה</v>
      </c>
      <c r="W10" s="1">
        <f t="shared" si="2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0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1"/>
        <v>ביטוח לאומי (למי שאינו עובד)</v>
      </c>
      <c r="W11" s="1">
        <f t="shared" si="2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0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1"/>
        <v>ביטוח משכנתא</v>
      </c>
      <c r="W12" s="1">
        <f t="shared" si="2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0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1"/>
        <v>ביטוחי רכב + טסט</v>
      </c>
      <c r="W13" s="1">
        <f t="shared" si="2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0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1"/>
        <v>ביטוחים (למעט רכב)</v>
      </c>
      <c r="W14" s="1">
        <f t="shared" si="2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0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1"/>
        <v>בילויים - חופשה/טיול/מסעדה</v>
      </c>
      <c r="W15" s="1">
        <f t="shared" si="2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0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1"/>
        <v>בריאות</v>
      </c>
      <c r="W16" s="1">
        <f t="shared" si="2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0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1"/>
        <v>גז</v>
      </c>
      <c r="W17" s="1">
        <f t="shared" si="2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0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1"/>
        <v>דברים נוספים</v>
      </c>
      <c r="W18" s="1">
        <f t="shared" si="2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0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1"/>
        <v>דלק וחניה</v>
      </c>
      <c r="W19" s="1">
        <f t="shared" si="2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0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1"/>
        <v>הוראות קבע לחיסכון</v>
      </c>
      <c r="W20" s="1">
        <f t="shared" si="2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0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1"/>
        <v>החזר חובות</v>
      </c>
      <c r="W21" s="1">
        <f t="shared" si="2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0"/>
        <v>0</v>
      </c>
      <c r="V22" s="1" t="str">
        <f t="shared" si="1"/>
        <v>חוגים, קייטנות ובריכה</v>
      </c>
      <c r="W22" s="1">
        <f t="shared" si="2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0"/>
        <v>0</v>
      </c>
      <c r="V23" s="1" t="str">
        <f t="shared" si="1"/>
        <v>חימום - סולר / נפט</v>
      </c>
      <c r="W23" s="1">
        <f t="shared" si="2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0"/>
        <v>0</v>
      </c>
      <c r="V24" s="1" t="str">
        <f t="shared" si="1"/>
        <v>חינוך</v>
      </c>
      <c r="W24" s="1">
        <f t="shared" si="2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0"/>
        <v>0</v>
      </c>
      <c r="V25" s="1" t="str">
        <f t="shared" si="1"/>
        <v>חשמל</v>
      </c>
      <c r="W25" s="1">
        <f t="shared" si="2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0"/>
        <v>0</v>
      </c>
      <c r="V26" s="1" t="str">
        <f t="shared" si="1"/>
        <v>טיפולי שיניים</v>
      </c>
      <c r="W26" s="1">
        <f t="shared" si="2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0"/>
        <v>0</v>
      </c>
      <c r="V27" s="1" t="str">
        <f t="shared" si="1"/>
        <v>טלפון נייד</v>
      </c>
      <c r="W27" s="1">
        <f t="shared" si="2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0"/>
        <v>0</v>
      </c>
      <c r="V28" s="1" t="str">
        <f t="shared" si="1"/>
        <v xml:space="preserve">טלפון נייח </v>
      </c>
      <c r="W28" s="1">
        <f t="shared" si="2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0"/>
        <v>0</v>
      </c>
      <c r="V29" s="1" t="str">
        <f t="shared" si="1"/>
        <v>יהדות / חגים</v>
      </c>
      <c r="W29" s="1">
        <f t="shared" si="2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0"/>
        <v>0</v>
      </c>
      <c r="V30" s="1" t="str">
        <f t="shared" si="1"/>
        <v>מזון</v>
      </c>
      <c r="W30" s="1">
        <f t="shared" si="2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0"/>
        <v>0</v>
      </c>
      <c r="V31" s="1" t="str">
        <f t="shared" si="1"/>
        <v>מים וביוב</v>
      </c>
      <c r="W31" s="1">
        <f t="shared" si="2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0"/>
        <v>0</v>
      </c>
      <c r="V32" s="1" t="str">
        <f t="shared" si="1"/>
        <v>מיסי ישוב / ועד בית</v>
      </c>
      <c r="W32" s="1">
        <f t="shared" si="2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0"/>
        <v>0</v>
      </c>
      <c r="V33" s="1" t="str">
        <f t="shared" si="1"/>
        <v>מנויים</v>
      </c>
      <c r="W33" s="1">
        <f t="shared" si="2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0"/>
        <v>0</v>
      </c>
      <c r="V34" s="1" t="str">
        <f t="shared" si="1"/>
        <v>משכנתא</v>
      </c>
      <c r="W34" s="1">
        <f t="shared" si="2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0"/>
        <v>0</v>
      </c>
      <c r="V35" s="1" t="str">
        <f t="shared" si="1"/>
        <v>מתנות לאירועים ושמחות</v>
      </c>
      <c r="W35" s="1">
        <f t="shared" si="2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0"/>
        <v>0</v>
      </c>
      <c r="V36" s="1" t="str">
        <f t="shared" si="1"/>
        <v>סיגריות</v>
      </c>
      <c r="W36" s="1">
        <f t="shared" si="2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0"/>
        <v>0</v>
      </c>
      <c r="V37" s="1" t="str">
        <f t="shared" si="1"/>
        <v>עוזרת / שמרטף</v>
      </c>
      <c r="W37" s="1">
        <f t="shared" si="2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8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0"/>
        <v>0</v>
      </c>
      <c r="V38" s="1" t="str">
        <f t="shared" si="1"/>
        <v>עמלות וריביות בנקים</v>
      </c>
      <c r="W38" s="1">
        <f t="shared" si="2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0"/>
        <v>0</v>
      </c>
      <c r="V39" s="1" t="str">
        <f t="shared" si="1"/>
        <v>רכישות וקניות</v>
      </c>
      <c r="W39" s="1">
        <f t="shared" si="2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si="0"/>
        <v>0</v>
      </c>
      <c r="V40" s="1" t="str">
        <f t="shared" si="1"/>
        <v>שונות</v>
      </c>
      <c r="W40" s="1">
        <f t="shared" si="2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0"/>
        <v>0</v>
      </c>
      <c r="V41" s="1" t="str">
        <f t="shared" si="1"/>
        <v>שכר דירה</v>
      </c>
      <c r="W41" s="1">
        <f t="shared" si="2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0"/>
        <v>0</v>
      </c>
      <c r="V42" s="1" t="str">
        <f t="shared" si="1"/>
        <v>תחבורה ציבורית</v>
      </c>
      <c r="W42" s="1">
        <f t="shared" si="2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0"/>
        <v>0</v>
      </c>
      <c r="V43" s="1" t="str">
        <f t="shared" si="1"/>
        <v>תיקוני רכב</v>
      </c>
      <c r="W43" s="1">
        <f t="shared" si="2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0"/>
        <v>0</v>
      </c>
      <c r="V44" s="1" t="str">
        <f t="shared" si="1"/>
        <v>תספורת וקוסמטיקה</v>
      </c>
      <c r="W44" s="1">
        <f t="shared" si="2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0"/>
        <v>0</v>
      </c>
      <c r="V45" s="1" t="str">
        <f t="shared" si="1"/>
        <v>תרומות בהוראת קבע</v>
      </c>
      <c r="W45" s="1">
        <f t="shared" si="2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8"/>
      <c r="B95" s="199"/>
      <c r="C95" s="208"/>
      <c r="D95" s="208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400-000000000000}">
      <formula1>$M$3:$M$17</formula1>
    </dataValidation>
    <dataValidation allowBlank="1" showErrorMessage="1" sqref="C3:C94 C96:C1501 G3:G1501" xr:uid="{00000000-0002-0000-0400-000001000000}"/>
    <dataValidation type="list" allowBlank="1" showErrorMessage="1" sqref="B3:B1501" xr:uid="{00000000-0002-0000-04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7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38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500-000000000000}">
      <formula1>$M$3:$M$17</formula1>
    </dataValidation>
    <dataValidation allowBlank="1" showErrorMessage="1" sqref="C3:C1501 G3:G1501" xr:uid="{00000000-0002-0000-0500-000001000000}"/>
    <dataValidation type="list" allowBlank="1" showErrorMessage="1" sqref="B3:B1501" xr:uid="{00000000-0002-0000-05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8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39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 t="shared" ref="L3:L45" si="0"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1">VLOOKUP(ROW()-ROW($V$2)+1,$W:$X,2,0)</f>
        <v>אחזקת בית</v>
      </c>
      <c r="W3" s="1">
        <f t="shared" ref="W3:W45" si="2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si="0"/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1"/>
        <v>אחר 1</v>
      </c>
      <c r="W4" s="1">
        <f t="shared" si="2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0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1"/>
        <v>אחר 2</v>
      </c>
      <c r="W5" s="1">
        <f t="shared" si="2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0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1"/>
        <v>אחר 3</v>
      </c>
      <c r="W6" s="1">
        <f t="shared" si="2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0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1"/>
        <v>אחר 4</v>
      </c>
      <c r="W7" s="1">
        <f t="shared" si="2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0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1"/>
        <v>אחר תקופתי</v>
      </c>
      <c r="W8" s="1">
        <f t="shared" si="2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0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1"/>
        <v>ארנונה / שמירה</v>
      </c>
      <c r="W9" s="1">
        <f t="shared" si="2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0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1"/>
        <v>ביגוד והנעלה</v>
      </c>
      <c r="W10" s="1">
        <f t="shared" si="2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0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1"/>
        <v>ביטוח לאומי (למי שאינו עובד)</v>
      </c>
      <c r="W11" s="1">
        <f t="shared" si="2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0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1"/>
        <v>ביטוח משכנתא</v>
      </c>
      <c r="W12" s="1">
        <f t="shared" si="2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0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1"/>
        <v>ביטוחי רכב + טסט</v>
      </c>
      <c r="W13" s="1">
        <f t="shared" si="2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0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1"/>
        <v>ביטוחים (למעט רכב)</v>
      </c>
      <c r="W14" s="1">
        <f t="shared" si="2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0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1"/>
        <v>בילויים - חופשה/טיול/מסעדה</v>
      </c>
      <c r="W15" s="1">
        <f t="shared" si="2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0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1"/>
        <v>בריאות</v>
      </c>
      <c r="W16" s="1">
        <f t="shared" si="2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0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1"/>
        <v>גז</v>
      </c>
      <c r="W17" s="1">
        <f t="shared" si="2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0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1"/>
        <v>דברים נוספים</v>
      </c>
      <c r="W18" s="1">
        <f t="shared" si="2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0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1"/>
        <v>דלק וחניה</v>
      </c>
      <c r="W19" s="1">
        <f t="shared" si="2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0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1"/>
        <v>הוראות קבע לחיסכון</v>
      </c>
      <c r="W20" s="1">
        <f t="shared" si="2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0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1"/>
        <v>החזר חובות</v>
      </c>
      <c r="W21" s="1">
        <f t="shared" si="2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0"/>
        <v>0</v>
      </c>
      <c r="V22" s="1" t="str">
        <f t="shared" si="1"/>
        <v>חוגים, קייטנות ובריכה</v>
      </c>
      <c r="W22" s="1">
        <f t="shared" si="2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0"/>
        <v>0</v>
      </c>
      <c r="V23" s="1" t="str">
        <f t="shared" si="1"/>
        <v>חימום - סולר / נפט</v>
      </c>
      <c r="W23" s="1">
        <f t="shared" si="2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0"/>
        <v>0</v>
      </c>
      <c r="V24" s="1" t="str">
        <f t="shared" si="1"/>
        <v>חינוך</v>
      </c>
      <c r="W24" s="1">
        <f t="shared" si="2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0"/>
        <v>0</v>
      </c>
      <c r="V25" s="1" t="str">
        <f t="shared" si="1"/>
        <v>חשמל</v>
      </c>
      <c r="W25" s="1">
        <f t="shared" si="2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0"/>
        <v>0</v>
      </c>
      <c r="V26" s="1" t="str">
        <f t="shared" si="1"/>
        <v>טיפולי שיניים</v>
      </c>
      <c r="W26" s="1">
        <f t="shared" si="2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0"/>
        <v>0</v>
      </c>
      <c r="V27" s="1" t="str">
        <f t="shared" si="1"/>
        <v>טלפון נייד</v>
      </c>
      <c r="W27" s="1">
        <f t="shared" si="2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0"/>
        <v>0</v>
      </c>
      <c r="V28" s="1" t="str">
        <f t="shared" si="1"/>
        <v xml:space="preserve">טלפון נייח </v>
      </c>
      <c r="W28" s="1">
        <f t="shared" si="2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0"/>
        <v>0</v>
      </c>
      <c r="V29" s="1" t="str">
        <f t="shared" si="1"/>
        <v>יהדות / חגים</v>
      </c>
      <c r="W29" s="1">
        <f t="shared" si="2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0"/>
        <v>0</v>
      </c>
      <c r="V30" s="1" t="str">
        <f t="shared" si="1"/>
        <v>מזון</v>
      </c>
      <c r="W30" s="1">
        <f t="shared" si="2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0"/>
        <v>0</v>
      </c>
      <c r="V31" s="1" t="str">
        <f t="shared" si="1"/>
        <v>מים וביוב</v>
      </c>
      <c r="W31" s="1">
        <f t="shared" si="2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0"/>
        <v>0</v>
      </c>
      <c r="V32" s="1" t="str">
        <f t="shared" si="1"/>
        <v>מיסי ישוב / ועד בית</v>
      </c>
      <c r="W32" s="1">
        <f t="shared" si="2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0"/>
        <v>0</v>
      </c>
      <c r="V33" s="1" t="str">
        <f t="shared" si="1"/>
        <v>מנויים</v>
      </c>
      <c r="W33" s="1">
        <f t="shared" si="2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0"/>
        <v>0</v>
      </c>
      <c r="V34" s="1" t="str">
        <f t="shared" si="1"/>
        <v>משכנתא</v>
      </c>
      <c r="W34" s="1">
        <f t="shared" si="2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0"/>
        <v>0</v>
      </c>
      <c r="V35" s="1" t="str">
        <f t="shared" si="1"/>
        <v>מתנות לאירועים ושמחות</v>
      </c>
      <c r="W35" s="1">
        <f t="shared" si="2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0"/>
        <v>0</v>
      </c>
      <c r="V36" s="1" t="str">
        <f t="shared" si="1"/>
        <v>סיגריות</v>
      </c>
      <c r="W36" s="1">
        <f t="shared" si="2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0"/>
        <v>0</v>
      </c>
      <c r="V37" s="1" t="str">
        <f t="shared" si="1"/>
        <v>עוזרת / שמרטף</v>
      </c>
      <c r="W37" s="1">
        <f t="shared" si="2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0"/>
        <v>0</v>
      </c>
      <c r="V38" s="1" t="str">
        <f t="shared" si="1"/>
        <v>עמלות וריביות בנקים</v>
      </c>
      <c r="W38" s="1">
        <f t="shared" si="2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0"/>
        <v>0</v>
      </c>
      <c r="V39" s="1" t="str">
        <f t="shared" si="1"/>
        <v>רכישות וקניות</v>
      </c>
      <c r="W39" s="1">
        <f t="shared" si="2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si="0"/>
        <v>0</v>
      </c>
      <c r="V40" s="1" t="str">
        <f t="shared" si="1"/>
        <v>שונות</v>
      </c>
      <c r="W40" s="1">
        <f t="shared" si="2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0"/>
        <v>0</v>
      </c>
      <c r="V41" s="1" t="str">
        <f t="shared" si="1"/>
        <v>שכר דירה</v>
      </c>
      <c r="W41" s="1">
        <f t="shared" si="2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0"/>
        <v>0</v>
      </c>
      <c r="V42" s="1" t="str">
        <f t="shared" si="1"/>
        <v>תחבורה ציבורית</v>
      </c>
      <c r="W42" s="1">
        <f t="shared" si="2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0"/>
        <v>0</v>
      </c>
      <c r="V43" s="1" t="str">
        <f t="shared" si="1"/>
        <v>תיקוני רכב</v>
      </c>
      <c r="W43" s="1">
        <f t="shared" si="2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0"/>
        <v>0</v>
      </c>
      <c r="V44" s="1" t="str">
        <f t="shared" si="1"/>
        <v>תספורת וקוסמטיקה</v>
      </c>
      <c r="W44" s="1">
        <f t="shared" si="2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0"/>
        <v>0</v>
      </c>
      <c r="V45" s="1" t="str">
        <f t="shared" si="1"/>
        <v>תרומות בהוראת קבע</v>
      </c>
      <c r="W45" s="1">
        <f t="shared" si="2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600-000000000000}">
      <formula1>$M$3:$M$17</formula1>
    </dataValidation>
    <dataValidation allowBlank="1" showErrorMessage="1" sqref="C3:C1501 G3:G1501" xr:uid="{00000000-0002-0000-0600-000001000000}"/>
    <dataValidation type="list" allowBlank="1" showErrorMessage="1" sqref="B3:B1501" xr:uid="{00000000-0002-0000-06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9">
    <tabColor theme="7" tint="0.59999389629810485"/>
  </sheetPr>
  <dimension ref="A1:X1502"/>
  <sheetViews>
    <sheetView rightToLeft="1" topLeftCell="A18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40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700-000000000000}">
      <formula1>$M$3:$M$17</formula1>
    </dataValidation>
    <dataValidation allowBlank="1" showErrorMessage="1" sqref="C3:C1501 G3:G1501" xr:uid="{00000000-0002-0000-0700-000001000000}"/>
    <dataValidation type="list" allowBlank="1" showErrorMessage="1" sqref="B3:B1501" xr:uid="{00000000-0002-0000-07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10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41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800-000000000000}">
      <formula1>$M$3:$M$17</formula1>
    </dataValidation>
    <dataValidation allowBlank="1" showErrorMessage="1" sqref="C3:C1501 G3:G1501" xr:uid="{00000000-0002-0000-0800-000001000000}"/>
    <dataValidation type="list" allowBlank="1" showErrorMessage="1" sqref="B3:B1501" xr:uid="{00000000-0002-0000-08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1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8.8867187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42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900-000000000000}">
      <formula1>$M$3:$M$17</formula1>
    </dataValidation>
    <dataValidation allowBlank="1" showErrorMessage="1" sqref="C3:C1501 G3:G1501" xr:uid="{00000000-0002-0000-0900-000001000000}"/>
    <dataValidation type="list" allowBlank="1" showErrorMessage="1" sqref="B3:B1501" xr:uid="{00000000-0002-0000-09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2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7.7773437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43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 t="shared" ref="L3:L45" si="0"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1">VLOOKUP(ROW()-ROW($V$2)+1,$W:$X,2,0)</f>
        <v>אחזקת בית</v>
      </c>
      <c r="W3" s="1">
        <f t="shared" ref="W3:W45" si="2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si="0"/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1"/>
        <v>אחר 1</v>
      </c>
      <c r="W4" s="1">
        <f t="shared" si="2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0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1"/>
        <v>אחר 2</v>
      </c>
      <c r="W5" s="1">
        <f t="shared" si="2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0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1"/>
        <v>אחר 3</v>
      </c>
      <c r="W6" s="1">
        <f t="shared" si="2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0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1"/>
        <v>אחר 4</v>
      </c>
      <c r="W7" s="1">
        <f t="shared" si="2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0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1"/>
        <v>אחר תקופתי</v>
      </c>
      <c r="W8" s="1">
        <f t="shared" si="2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0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1"/>
        <v>ארנונה / שמירה</v>
      </c>
      <c r="W9" s="1">
        <f t="shared" si="2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0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1"/>
        <v>ביגוד והנעלה</v>
      </c>
      <c r="W10" s="1">
        <f t="shared" si="2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0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1"/>
        <v>ביטוח לאומי (למי שאינו עובד)</v>
      </c>
      <c r="W11" s="1">
        <f t="shared" si="2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0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1"/>
        <v>ביטוח משכנתא</v>
      </c>
      <c r="W12" s="1">
        <f t="shared" si="2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0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1"/>
        <v>ביטוחי רכב + טסט</v>
      </c>
      <c r="W13" s="1">
        <f t="shared" si="2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0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1"/>
        <v>ביטוחים (למעט רכב)</v>
      </c>
      <c r="W14" s="1">
        <f t="shared" si="2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0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1"/>
        <v>בילויים - חופשה/טיול/מסעדה</v>
      </c>
      <c r="W15" s="1">
        <f t="shared" si="2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0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1"/>
        <v>בריאות</v>
      </c>
      <c r="W16" s="1">
        <f t="shared" si="2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0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1"/>
        <v>גז</v>
      </c>
      <c r="W17" s="1">
        <f t="shared" si="2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0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1"/>
        <v>דברים נוספים</v>
      </c>
      <c r="W18" s="1">
        <f t="shared" si="2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0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1"/>
        <v>דלק וחניה</v>
      </c>
      <c r="W19" s="1">
        <f t="shared" si="2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0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1"/>
        <v>הוראות קבע לחיסכון</v>
      </c>
      <c r="W20" s="1">
        <f t="shared" si="2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0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1"/>
        <v>החזר חובות</v>
      </c>
      <c r="W21" s="1">
        <f t="shared" si="2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0"/>
        <v>0</v>
      </c>
      <c r="V22" s="1" t="str">
        <f t="shared" si="1"/>
        <v>חוגים, קייטנות ובריכה</v>
      </c>
      <c r="W22" s="1">
        <f t="shared" si="2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0"/>
        <v>0</v>
      </c>
      <c r="V23" s="1" t="str">
        <f t="shared" si="1"/>
        <v>חימום - סולר / נפט</v>
      </c>
      <c r="W23" s="1">
        <f t="shared" si="2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0"/>
        <v>0</v>
      </c>
      <c r="V24" s="1" t="str">
        <f t="shared" si="1"/>
        <v>חינוך</v>
      </c>
      <c r="W24" s="1">
        <f t="shared" si="2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0"/>
        <v>0</v>
      </c>
      <c r="V25" s="1" t="str">
        <f t="shared" si="1"/>
        <v>חשמל</v>
      </c>
      <c r="W25" s="1">
        <f t="shared" si="2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0"/>
        <v>0</v>
      </c>
      <c r="V26" s="1" t="str">
        <f t="shared" si="1"/>
        <v>טיפולי שיניים</v>
      </c>
      <c r="W26" s="1">
        <f t="shared" si="2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0"/>
        <v>0</v>
      </c>
      <c r="V27" s="1" t="str">
        <f t="shared" si="1"/>
        <v>טלפון נייד</v>
      </c>
      <c r="W27" s="1">
        <f t="shared" si="2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0"/>
        <v>0</v>
      </c>
      <c r="V28" s="1" t="str">
        <f t="shared" si="1"/>
        <v xml:space="preserve">טלפון נייח </v>
      </c>
      <c r="W28" s="1">
        <f t="shared" si="2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0"/>
        <v>0</v>
      </c>
      <c r="V29" s="1" t="str">
        <f t="shared" si="1"/>
        <v>יהדות / חגים</v>
      </c>
      <c r="W29" s="1">
        <f t="shared" si="2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0"/>
        <v>0</v>
      </c>
      <c r="V30" s="1" t="str">
        <f t="shared" si="1"/>
        <v>מזון</v>
      </c>
      <c r="W30" s="1">
        <f t="shared" si="2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0"/>
        <v>0</v>
      </c>
      <c r="V31" s="1" t="str">
        <f t="shared" si="1"/>
        <v>מים וביוב</v>
      </c>
      <c r="W31" s="1">
        <f t="shared" si="2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0"/>
        <v>0</v>
      </c>
      <c r="V32" s="1" t="str">
        <f t="shared" si="1"/>
        <v>מיסי ישוב / ועד בית</v>
      </c>
      <c r="W32" s="1">
        <f t="shared" si="2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0"/>
        <v>0</v>
      </c>
      <c r="V33" s="1" t="str">
        <f t="shared" si="1"/>
        <v>מנויים</v>
      </c>
      <c r="W33" s="1">
        <f t="shared" si="2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0"/>
        <v>0</v>
      </c>
      <c r="V34" s="1" t="str">
        <f t="shared" si="1"/>
        <v>משכנתא</v>
      </c>
      <c r="W34" s="1">
        <f t="shared" si="2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0"/>
        <v>0</v>
      </c>
      <c r="V35" s="1" t="str">
        <f t="shared" si="1"/>
        <v>מתנות לאירועים ושמחות</v>
      </c>
      <c r="W35" s="1">
        <f t="shared" si="2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0"/>
        <v>0</v>
      </c>
      <c r="V36" s="1" t="str">
        <f t="shared" si="1"/>
        <v>סיגריות</v>
      </c>
      <c r="W36" s="1">
        <f t="shared" si="2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0"/>
        <v>0</v>
      </c>
      <c r="V37" s="1" t="str">
        <f t="shared" si="1"/>
        <v>עוזרת / שמרטף</v>
      </c>
      <c r="W37" s="1">
        <f t="shared" si="2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0"/>
        <v>0</v>
      </c>
      <c r="V38" s="1" t="str">
        <f t="shared" si="1"/>
        <v>עמלות וריביות בנקים</v>
      </c>
      <c r="W38" s="1">
        <f t="shared" si="2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0"/>
        <v>0</v>
      </c>
      <c r="V39" s="1" t="str">
        <f t="shared" si="1"/>
        <v>רכישות וקניות</v>
      </c>
      <c r="W39" s="1">
        <f t="shared" si="2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si="0"/>
        <v>0</v>
      </c>
      <c r="V40" s="1" t="str">
        <f t="shared" si="1"/>
        <v>שונות</v>
      </c>
      <c r="W40" s="1">
        <f t="shared" si="2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0"/>
        <v>0</v>
      </c>
      <c r="V41" s="1" t="str">
        <f t="shared" si="1"/>
        <v>שכר דירה</v>
      </c>
      <c r="W41" s="1">
        <f t="shared" si="2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0"/>
        <v>0</v>
      </c>
      <c r="V42" s="1" t="str">
        <f t="shared" si="1"/>
        <v>תחבורה ציבורית</v>
      </c>
      <c r="W42" s="1">
        <f t="shared" si="2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0"/>
        <v>0</v>
      </c>
      <c r="V43" s="1" t="str">
        <f t="shared" si="1"/>
        <v>תיקוני רכב</v>
      </c>
      <c r="W43" s="1">
        <f t="shared" si="2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0"/>
        <v>0</v>
      </c>
      <c r="V44" s="1" t="str">
        <f t="shared" si="1"/>
        <v>תספורת וקוסמטיקה</v>
      </c>
      <c r="W44" s="1">
        <f t="shared" si="2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0"/>
        <v>0</v>
      </c>
      <c r="V45" s="1" t="str">
        <f t="shared" si="1"/>
        <v>תרומות בהוראת קבע</v>
      </c>
      <c r="W45" s="1">
        <f t="shared" si="2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A00-000000000000}">
      <formula1>$M$3:$M$17</formula1>
    </dataValidation>
    <dataValidation allowBlank="1" showErrorMessage="1" sqref="C3:C1501 G3:G1501" xr:uid="{00000000-0002-0000-0A00-000001000000}"/>
    <dataValidation type="list" allowBlank="1" showErrorMessage="1" sqref="B3:B1501" xr:uid="{00000000-0002-0000-0A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3">
    <tabColor theme="7" tint="0.59999389629810485"/>
  </sheetPr>
  <dimension ref="A1:X1502"/>
  <sheetViews>
    <sheetView rightToLeft="1" topLeftCell="B18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44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B00-000000000000}">
      <formula1>$M$3:$M$17</formula1>
    </dataValidation>
    <dataValidation allowBlank="1" showErrorMessage="1" sqref="C3:C1501 G3:G1501" xr:uid="{00000000-0002-0000-0B00-000001000000}"/>
    <dataValidation type="list" allowBlank="1" showErrorMessage="1" sqref="B3:B1501" xr:uid="{00000000-0002-0000-0B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4">
    <tabColor theme="7" tint="0.59999389629810485"/>
  </sheetPr>
  <dimension ref="A1:X1502"/>
  <sheetViews>
    <sheetView rightToLeft="1" workbookViewId="0">
      <selection sqref="A1:A2"/>
    </sheetView>
  </sheetViews>
  <sheetFormatPr defaultColWidth="0" defaultRowHeight="0" customHeight="1" zeroHeight="1" x14ac:dyDescent="0.2"/>
  <cols>
    <col min="1" max="1" width="4.6640625" style="1" customWidth="1"/>
    <col min="2" max="2" width="15.6640625" style="1" customWidth="1"/>
    <col min="3" max="3" width="9.6640625" style="1" customWidth="1"/>
    <col min="4" max="4" width="20.109375" style="1" customWidth="1"/>
    <col min="5" max="5" width="6.5546875" style="1" hidden="1" customWidth="1"/>
    <col min="6" max="6" width="15.6640625" style="1" customWidth="1"/>
    <col min="7" max="7" width="8.88671875" style="1" customWidth="1"/>
    <col min="8" max="8" width="20.109375" style="1" customWidth="1"/>
    <col min="9" max="9" width="1.5546875" style="1" customWidth="1"/>
    <col min="10" max="10" width="18.33203125" style="1" customWidth="1"/>
    <col min="11" max="11" width="8.5546875" style="1" customWidth="1"/>
    <col min="12" max="12" width="8.88671875" style="1" customWidth="1"/>
    <col min="13" max="13" width="13.33203125" style="1" customWidth="1"/>
    <col min="14" max="14" width="8.33203125" style="1" customWidth="1"/>
    <col min="15" max="15" width="8.88671875" style="1" customWidth="1"/>
    <col min="16" max="16" width="1.5546875" style="1" customWidth="1"/>
    <col min="17" max="17" width="6.77734375" style="1" hidden="1" customWidth="1"/>
    <col min="18" max="19" width="8.6640625" style="1" hidden="1" customWidth="1"/>
    <col min="20" max="16384" width="8.88671875" style="1" hidden="1"/>
  </cols>
  <sheetData>
    <row r="1" spans="1:24" ht="15.75" customHeight="1" thickBot="1" x14ac:dyDescent="0.3">
      <c r="A1" s="276" t="s">
        <v>50</v>
      </c>
      <c r="B1" s="274" t="s">
        <v>24</v>
      </c>
      <c r="C1" s="274"/>
      <c r="D1" s="275"/>
      <c r="E1" s="284" t="s">
        <v>50</v>
      </c>
      <c r="F1" s="281" t="s">
        <v>25</v>
      </c>
      <c r="G1" s="282"/>
      <c r="H1" s="283"/>
      <c r="J1" s="2" t="s">
        <v>28</v>
      </c>
      <c r="K1" s="2" t="s">
        <v>45</v>
      </c>
      <c r="L1" s="2">
        <f>INDEX('סיכום שנתי'!$D$4:$O$4,MATCH(VLOOKUP(K1,'הוראות שימוש'!$A$33:$B$44,2,0),'סיכום שנתי'!$D$5:$O$5,0))</f>
        <v>0</v>
      </c>
    </row>
    <row r="2" spans="1:24" ht="15.75" customHeight="1" x14ac:dyDescent="0.25">
      <c r="A2" s="277"/>
      <c r="B2" s="192" t="s">
        <v>26</v>
      </c>
      <c r="C2" s="193" t="s">
        <v>27</v>
      </c>
      <c r="D2" s="194" t="s">
        <v>49</v>
      </c>
      <c r="E2" s="285"/>
      <c r="F2" s="189" t="s">
        <v>26</v>
      </c>
      <c r="G2" s="190" t="s">
        <v>27</v>
      </c>
      <c r="H2" s="191" t="s">
        <v>49</v>
      </c>
      <c r="J2" s="153" t="s">
        <v>7</v>
      </c>
      <c r="K2" s="154" t="s">
        <v>30</v>
      </c>
      <c r="L2" s="155" t="s">
        <v>31</v>
      </c>
      <c r="M2" s="169" t="s">
        <v>6</v>
      </c>
      <c r="N2" s="170" t="s">
        <v>30</v>
      </c>
      <c r="O2" s="171" t="s">
        <v>31</v>
      </c>
      <c r="Q2" s="278" t="s">
        <v>255</v>
      </c>
      <c r="R2" s="279"/>
      <c r="S2" s="280"/>
      <c r="V2" s="1" t="str">
        <f>VLOOKUP(ROW()-ROW($V$2)+1,$W:$X,2,0)</f>
        <v>אופטיקה</v>
      </c>
      <c r="W2" s="1">
        <f>COUNTIF($X$2:$X$45,"&lt;="&amp;X2)</f>
        <v>1</v>
      </c>
      <c r="X2" s="1" t="s">
        <v>107</v>
      </c>
    </row>
    <row r="3" spans="1:24" ht="15" customHeight="1" x14ac:dyDescent="0.2">
      <c r="A3" s="209"/>
      <c r="B3" s="199"/>
      <c r="C3" s="200"/>
      <c r="D3" s="202"/>
      <c r="E3" s="198"/>
      <c r="F3" s="199"/>
      <c r="G3" s="200"/>
      <c r="H3" s="203"/>
      <c r="J3" s="156" t="str">
        <f>'סיכום שנתי'!B18</f>
        <v>משכנתא</v>
      </c>
      <c r="K3" s="157">
        <f>'סיכום שנתי'!C18</f>
        <v>0</v>
      </c>
      <c r="L3" s="158">
        <f>SUMPRODUCT(($C$3:$C$500)*($B$3:$B$500=J3))</f>
        <v>0</v>
      </c>
      <c r="M3" s="172" t="str">
        <f>'סיכום שנתי'!B64</f>
        <v>בעל עבודה 1</v>
      </c>
      <c r="N3" s="172">
        <f>'סיכום שנתי'!C64</f>
        <v>0</v>
      </c>
      <c r="O3" s="173">
        <f>SUMPRODUCT(($G$3:$G$500)*($F$3:$F$500=M3))</f>
        <v>0</v>
      </c>
      <c r="Q3" s="211" t="s">
        <v>259</v>
      </c>
      <c r="R3" s="212" t="s">
        <v>260</v>
      </c>
      <c r="S3" s="213" t="s">
        <v>261</v>
      </c>
      <c r="V3" s="1" t="str">
        <f t="shared" ref="V3:V45" si="0">VLOOKUP(ROW()-ROW($V$2)+1,$W:$X,2,0)</f>
        <v>אחזקת בית</v>
      </c>
      <c r="W3" s="1">
        <f t="shared" ref="W3:W45" si="1">COUNTIF($X$2:$X$45,"&lt;="&amp;X3)</f>
        <v>2</v>
      </c>
      <c r="X3" s="1" t="s">
        <v>116</v>
      </c>
    </row>
    <row r="4" spans="1:24" ht="15" customHeight="1" x14ac:dyDescent="0.2">
      <c r="A4" s="209"/>
      <c r="B4" s="199"/>
      <c r="C4" s="200"/>
      <c r="D4" s="202"/>
      <c r="E4" s="198"/>
      <c r="F4" s="199"/>
      <c r="G4" s="200"/>
      <c r="H4" s="203"/>
      <c r="J4" s="159" t="str">
        <f>'סיכום שנתי'!B19</f>
        <v>ביטוח משכנתא</v>
      </c>
      <c r="K4" s="160">
        <f>'סיכום שנתי'!C19</f>
        <v>0</v>
      </c>
      <c r="L4" s="161">
        <f t="shared" ref="L4:L39" si="2">SUMPRODUCT(($C$3:$C$500)*($B$3:$B$500=J4))</f>
        <v>0</v>
      </c>
      <c r="M4" s="174" t="str">
        <f>'סיכום שנתי'!B65</f>
        <v>בעל עבודה 2</v>
      </c>
      <c r="N4" s="174">
        <f>'סיכום שנתי'!C65</f>
        <v>0</v>
      </c>
      <c r="O4" s="175">
        <f t="shared" ref="O4:O17" si="3">SUMPRODUCT(($G$3:$G$500)*($F$3:$F$500=M4))</f>
        <v>0</v>
      </c>
      <c r="Q4" s="147" t="s">
        <v>256</v>
      </c>
      <c r="R4" s="148">
        <f ca="1">IF(ISERROR(INDIRECT(INDEX(MonthsOrder,MATCH($K$1,MonthsOrder,0)-1)&amp;"!S"&amp;ROW())),"",INDIRECT(INDEX(MonthsOrder,MATCH($K$1,MonthsOrder,0)-1)&amp;"!S"&amp;ROW()))</f>
        <v>0</v>
      </c>
      <c r="S4" s="214"/>
      <c r="V4" s="1" t="str">
        <f t="shared" si="0"/>
        <v>אחר 1</v>
      </c>
      <c r="W4" s="1">
        <f t="shared" si="1"/>
        <v>3</v>
      </c>
      <c r="X4" s="1" t="str">
        <f>J41</f>
        <v>אחר 1</v>
      </c>
    </row>
    <row r="5" spans="1:24" ht="15" customHeight="1" x14ac:dyDescent="0.2">
      <c r="A5" s="209"/>
      <c r="B5" s="199"/>
      <c r="C5" s="200"/>
      <c r="D5" s="202"/>
      <c r="E5" s="198"/>
      <c r="F5" s="199"/>
      <c r="G5" s="200"/>
      <c r="H5" s="203"/>
      <c r="J5" s="162" t="str">
        <f>'סיכום שנתי'!B20</f>
        <v>שכר דירה</v>
      </c>
      <c r="K5" s="160">
        <f>'סיכום שנתי'!C20</f>
        <v>0</v>
      </c>
      <c r="L5" s="161">
        <f t="shared" si="2"/>
        <v>0</v>
      </c>
      <c r="M5" s="174" t="str">
        <f>'סיכום שנתי'!B66</f>
        <v>אישה עבודה 1</v>
      </c>
      <c r="N5" s="174">
        <f>'סיכום שנתי'!C66</f>
        <v>0</v>
      </c>
      <c r="O5" s="175">
        <f t="shared" si="3"/>
        <v>0</v>
      </c>
      <c r="Q5" s="147" t="s">
        <v>257</v>
      </c>
      <c r="R5" s="148">
        <f ca="1">IF(ISERROR(INDIRECT(INDEX(MonthsOrder,MATCH($K$1,MonthsOrder,0)-1)&amp;"!S"&amp;ROW())),"",INDIRECT(INDEX(MonthsOrder,MATCH($K$1,MonthsOrder,0)-1)&amp;"!S"&amp;ROW()))</f>
        <v>0</v>
      </c>
      <c r="S5" s="214"/>
      <c r="V5" s="1" t="str">
        <f t="shared" si="0"/>
        <v>אחר 2</v>
      </c>
      <c r="W5" s="1">
        <f t="shared" si="1"/>
        <v>4</v>
      </c>
      <c r="X5" s="1" t="str">
        <f t="shared" ref="X5:X7" si="4">J42</f>
        <v>אחר 2</v>
      </c>
    </row>
    <row r="6" spans="1:24" ht="15" customHeight="1" thickBot="1" x14ac:dyDescent="0.25">
      <c r="A6" s="209"/>
      <c r="B6" s="199"/>
      <c r="C6" s="200"/>
      <c r="D6" s="202"/>
      <c r="E6" s="198"/>
      <c r="F6" s="199"/>
      <c r="G6" s="200"/>
      <c r="H6" s="203"/>
      <c r="J6" s="162" t="str">
        <f>'סיכום שנתי'!B21</f>
        <v>מיסי ישוב / ועד בית</v>
      </c>
      <c r="K6" s="160">
        <f>'סיכום שנתי'!C21</f>
        <v>0</v>
      </c>
      <c r="L6" s="161">
        <f t="shared" si="2"/>
        <v>0</v>
      </c>
      <c r="M6" s="174" t="str">
        <f>'סיכום שנתי'!B67</f>
        <v>אישה עבודה 2</v>
      </c>
      <c r="N6" s="174">
        <f>'סיכום שנתי'!C67</f>
        <v>0</v>
      </c>
      <c r="O6" s="175">
        <f t="shared" si="3"/>
        <v>0</v>
      </c>
      <c r="Q6" s="149" t="s">
        <v>258</v>
      </c>
      <c r="R6" s="150">
        <f ca="1">IF(ISERROR(INDIRECT(INDEX(MonthsOrder,MATCH($K$1,MonthsOrder,0)-1)&amp;"!S"&amp;ROW())),"",INDIRECT(INDEX(MonthsOrder,MATCH($K$1,MonthsOrder,0)-1)&amp;"!S"&amp;ROW()))</f>
        <v>0</v>
      </c>
      <c r="S6" s="215"/>
      <c r="V6" s="1" t="str">
        <f t="shared" si="0"/>
        <v>אחר 3</v>
      </c>
      <c r="W6" s="1">
        <f t="shared" si="1"/>
        <v>5</v>
      </c>
      <c r="X6" s="1" t="str">
        <f t="shared" si="4"/>
        <v>אחר 3</v>
      </c>
    </row>
    <row r="7" spans="1:24" ht="15" customHeight="1" x14ac:dyDescent="0.2">
      <c r="A7" s="209"/>
      <c r="B7" s="199"/>
      <c r="C7" s="200"/>
      <c r="D7" s="202"/>
      <c r="E7" s="198"/>
      <c r="F7" s="199"/>
      <c r="G7" s="200"/>
      <c r="H7" s="203"/>
      <c r="J7" s="162" t="str">
        <f>'סיכום שנתי'!B22</f>
        <v>ביטוחים (למעט רכב)</v>
      </c>
      <c r="K7" s="160">
        <f>'סיכום שנתי'!C22</f>
        <v>0</v>
      </c>
      <c r="L7" s="161">
        <f t="shared" si="2"/>
        <v>0</v>
      </c>
      <c r="M7" s="176" t="str">
        <f>'סיכום שנתי'!B68</f>
        <v>קצבת ילדים</v>
      </c>
      <c r="N7" s="176">
        <f>'סיכום שנתי'!C68</f>
        <v>0</v>
      </c>
      <c r="O7" s="177">
        <f t="shared" si="3"/>
        <v>0</v>
      </c>
      <c r="V7" s="1" t="str">
        <f t="shared" si="0"/>
        <v>אחר 4</v>
      </c>
      <c r="W7" s="1">
        <f t="shared" si="1"/>
        <v>6</v>
      </c>
      <c r="X7" s="1" t="str">
        <f t="shared" si="4"/>
        <v>אחר 4</v>
      </c>
    </row>
    <row r="8" spans="1:24" ht="15" customHeight="1" x14ac:dyDescent="0.2">
      <c r="A8" s="209"/>
      <c r="B8" s="199"/>
      <c r="C8" s="200"/>
      <c r="D8" s="202"/>
      <c r="E8" s="198"/>
      <c r="F8" s="199"/>
      <c r="G8" s="200"/>
      <c r="H8" s="203"/>
      <c r="J8" s="162" t="str">
        <f>'סיכום שנתי'!B23</f>
        <v>הוראות קבע לחיסכון</v>
      </c>
      <c r="K8" s="160">
        <f>'סיכום שנתי'!C23</f>
        <v>0</v>
      </c>
      <c r="L8" s="161">
        <f t="shared" si="2"/>
        <v>0</v>
      </c>
      <c r="M8" s="172" t="str">
        <f>'סיכום שנתי'!B69</f>
        <v>קצבאות נוספות</v>
      </c>
      <c r="N8" s="172">
        <f>'סיכום שנתי'!C69</f>
        <v>0</v>
      </c>
      <c r="O8" s="173">
        <f t="shared" si="3"/>
        <v>0</v>
      </c>
      <c r="R8" s="146"/>
      <c r="V8" s="1" t="str">
        <f t="shared" si="0"/>
        <v>אחר תקופתי</v>
      </c>
      <c r="W8" s="1">
        <f t="shared" si="1"/>
        <v>7</v>
      </c>
      <c r="X8" s="1" t="s">
        <v>242</v>
      </c>
    </row>
    <row r="9" spans="1:24" ht="15" customHeight="1" x14ac:dyDescent="0.2">
      <c r="A9" s="209"/>
      <c r="B9" s="199"/>
      <c r="C9" s="200"/>
      <c r="D9" s="202"/>
      <c r="E9" s="198"/>
      <c r="F9" s="199"/>
      <c r="G9" s="200"/>
      <c r="H9" s="203"/>
      <c r="J9" s="162" t="str">
        <f>'סיכום שנתי'!B24</f>
        <v>מנויים</v>
      </c>
      <c r="K9" s="160">
        <f>'סיכום שנתי'!C24</f>
        <v>0</v>
      </c>
      <c r="L9" s="161">
        <f t="shared" si="2"/>
        <v>0</v>
      </c>
      <c r="M9" s="174" t="str">
        <f>'סיכום שנתי'!B70</f>
        <v>סיוע בשכר דירה</v>
      </c>
      <c r="N9" s="174">
        <f>'סיכום שנתי'!C70</f>
        <v>0</v>
      </c>
      <c r="O9" s="175">
        <f t="shared" si="3"/>
        <v>0</v>
      </c>
      <c r="V9" s="1" t="str">
        <f t="shared" si="0"/>
        <v>ארנונה / שמירה</v>
      </c>
      <c r="W9" s="1">
        <f t="shared" si="1"/>
        <v>8</v>
      </c>
      <c r="X9" s="1" t="s">
        <v>52</v>
      </c>
    </row>
    <row r="10" spans="1:24" ht="15" customHeight="1" x14ac:dyDescent="0.2">
      <c r="A10" s="209"/>
      <c r="B10" s="199"/>
      <c r="C10" s="200"/>
      <c r="D10" s="202"/>
      <c r="E10" s="198"/>
      <c r="F10" s="199"/>
      <c r="G10" s="200"/>
      <c r="H10" s="203"/>
      <c r="J10" s="163" t="str">
        <f>'סיכום שנתי'!B25</f>
        <v>תרומות בהוראת קבע</v>
      </c>
      <c r="K10" s="164">
        <f>'סיכום שנתי'!C25</f>
        <v>0</v>
      </c>
      <c r="L10" s="165">
        <f t="shared" si="2"/>
        <v>0</v>
      </c>
      <c r="M10" s="174" t="str">
        <f>'סיכום שנתי'!B71</f>
        <v>מזונות</v>
      </c>
      <c r="N10" s="174">
        <f>'סיכום שנתי'!C71</f>
        <v>0</v>
      </c>
      <c r="O10" s="175">
        <f t="shared" si="3"/>
        <v>0</v>
      </c>
      <c r="V10" s="1" t="str">
        <f t="shared" si="0"/>
        <v>ביגוד והנעלה</v>
      </c>
      <c r="W10" s="1">
        <f t="shared" si="1"/>
        <v>9</v>
      </c>
      <c r="X10" s="1" t="s">
        <v>58</v>
      </c>
    </row>
    <row r="11" spans="1:24" ht="15" customHeight="1" x14ac:dyDescent="0.2">
      <c r="A11" s="209"/>
      <c r="B11" s="199"/>
      <c r="C11" s="200"/>
      <c r="D11" s="202"/>
      <c r="E11" s="198"/>
      <c r="F11" s="199"/>
      <c r="G11" s="200"/>
      <c r="H11" s="203"/>
      <c r="J11" s="156" t="str">
        <f>'סיכום שנתי'!B26</f>
        <v>ארנונה / שמירה</v>
      </c>
      <c r="K11" s="157">
        <f>'סיכום שנתי'!C26</f>
        <v>0</v>
      </c>
      <c r="L11" s="158">
        <f t="shared" si="2"/>
        <v>0</v>
      </c>
      <c r="M11" s="174" t="str">
        <f>'סיכום שנתי'!B72</f>
        <v>הכנסה מנכס</v>
      </c>
      <c r="N11" s="174">
        <f>'סיכום שנתי'!C72</f>
        <v>0</v>
      </c>
      <c r="O11" s="175">
        <f t="shared" si="3"/>
        <v>0</v>
      </c>
      <c r="V11" s="1" t="str">
        <f t="shared" si="0"/>
        <v>ביטוח לאומי (למי שאינו עובד)</v>
      </c>
      <c r="W11" s="1">
        <f t="shared" si="1"/>
        <v>10</v>
      </c>
      <c r="X11" s="1" t="s">
        <v>112</v>
      </c>
    </row>
    <row r="12" spans="1:24" ht="15" customHeight="1" x14ac:dyDescent="0.2">
      <c r="A12" s="209"/>
      <c r="B12" s="199"/>
      <c r="C12" s="200"/>
      <c r="D12" s="202"/>
      <c r="E12" s="198"/>
      <c r="F12" s="199"/>
      <c r="G12" s="200"/>
      <c r="H12" s="203"/>
      <c r="J12" s="163" t="str">
        <f>'סיכום שנתי'!B27</f>
        <v>מים וביוב</v>
      </c>
      <c r="K12" s="164">
        <f>'סיכום שנתי'!C27</f>
        <v>0</v>
      </c>
      <c r="L12" s="165">
        <f t="shared" si="2"/>
        <v>0</v>
      </c>
      <c r="M12" s="176" t="str">
        <f>'סיכום שנתי'!B73</f>
        <v>סיוע מההורים</v>
      </c>
      <c r="N12" s="176">
        <f>'סיכום שנתי'!C73</f>
        <v>0</v>
      </c>
      <c r="O12" s="177">
        <f t="shared" si="3"/>
        <v>0</v>
      </c>
      <c r="V12" s="1" t="str">
        <f t="shared" si="0"/>
        <v>ביטוח משכנתא</v>
      </c>
      <c r="W12" s="1">
        <f t="shared" si="1"/>
        <v>11</v>
      </c>
      <c r="X12" s="1" t="s">
        <v>100</v>
      </c>
    </row>
    <row r="13" spans="1:24" ht="15" customHeight="1" x14ac:dyDescent="0.2">
      <c r="A13" s="209"/>
      <c r="B13" s="199"/>
      <c r="C13" s="200"/>
      <c r="D13" s="202"/>
      <c r="E13" s="198"/>
      <c r="F13" s="199"/>
      <c r="G13" s="200"/>
      <c r="H13" s="203"/>
      <c r="J13" s="156" t="str">
        <f>'סיכום שנתי'!B28</f>
        <v>חשמל</v>
      </c>
      <c r="K13" s="157">
        <f>'סיכום שנתי'!C28</f>
        <v>0</v>
      </c>
      <c r="L13" s="158">
        <f t="shared" si="2"/>
        <v>0</v>
      </c>
      <c r="M13" s="172" t="str">
        <f>'סיכום שנתי'!B74</f>
        <v>ביטוח לאומי</v>
      </c>
      <c r="N13" s="172">
        <f>'סיכום שנתי'!C74</f>
        <v>0</v>
      </c>
      <c r="O13" s="173">
        <f t="shared" si="3"/>
        <v>0</v>
      </c>
      <c r="V13" s="1" t="str">
        <f t="shared" si="0"/>
        <v>ביטוחי רכב + טסט</v>
      </c>
      <c r="W13" s="1">
        <f t="shared" si="1"/>
        <v>12</v>
      </c>
      <c r="X13" s="1" t="s">
        <v>105</v>
      </c>
    </row>
    <row r="14" spans="1:24" ht="15" customHeight="1" x14ac:dyDescent="0.2">
      <c r="A14" s="209"/>
      <c r="B14" s="199"/>
      <c r="C14" s="200"/>
      <c r="D14" s="202"/>
      <c r="E14" s="198"/>
      <c r="F14" s="199"/>
      <c r="G14" s="200"/>
      <c r="H14" s="203"/>
      <c r="J14" s="163" t="str">
        <f>'סיכום שנתי'!B29</f>
        <v>גז</v>
      </c>
      <c r="K14" s="164">
        <f>'סיכום שנתי'!C29</f>
        <v>0</v>
      </c>
      <c r="L14" s="165">
        <f t="shared" si="2"/>
        <v>0</v>
      </c>
      <c r="M14" s="174" t="str">
        <f>'סיכום שנתי'!B75</f>
        <v>מתנות</v>
      </c>
      <c r="N14" s="174">
        <f>'סיכום שנתי'!C75</f>
        <v>0</v>
      </c>
      <c r="O14" s="175">
        <f t="shared" si="3"/>
        <v>0</v>
      </c>
      <c r="V14" s="1" t="str">
        <f t="shared" si="0"/>
        <v>ביטוחים (למעט רכב)</v>
      </c>
      <c r="W14" s="1">
        <f t="shared" si="1"/>
        <v>13</v>
      </c>
      <c r="X14" s="1" t="s">
        <v>53</v>
      </c>
    </row>
    <row r="15" spans="1:24" ht="15" customHeight="1" x14ac:dyDescent="0.2">
      <c r="A15" s="209"/>
      <c r="B15" s="199"/>
      <c r="C15" s="200"/>
      <c r="D15" s="202"/>
      <c r="E15" s="198"/>
      <c r="F15" s="199"/>
      <c r="G15" s="200"/>
      <c r="H15" s="203"/>
      <c r="J15" s="156" t="str">
        <f>'סיכום שנתי'!B30</f>
        <v>חימום - סולר / נפט</v>
      </c>
      <c r="K15" s="157">
        <f>'סיכום שנתי'!C30</f>
        <v>0</v>
      </c>
      <c r="L15" s="158">
        <f t="shared" si="2"/>
        <v>0</v>
      </c>
      <c r="M15" s="174" t="str">
        <f>'סיכום שנתי'!B76</f>
        <v>שכר דירה</v>
      </c>
      <c r="N15" s="174">
        <f>'סיכום שנתי'!C76</f>
        <v>0</v>
      </c>
      <c r="O15" s="175">
        <f t="shared" si="3"/>
        <v>0</v>
      </c>
      <c r="V15" s="1" t="str">
        <f t="shared" si="0"/>
        <v>בילויים - חופשה/טיול/מסעדה</v>
      </c>
      <c r="W15" s="1">
        <f t="shared" si="1"/>
        <v>14</v>
      </c>
      <c r="X15" s="1" t="s">
        <v>108</v>
      </c>
    </row>
    <row r="16" spans="1:24" ht="15" customHeight="1" x14ac:dyDescent="0.2">
      <c r="A16" s="209"/>
      <c r="B16" s="199"/>
      <c r="C16" s="200"/>
      <c r="D16" s="202"/>
      <c r="E16" s="198"/>
      <c r="F16" s="199"/>
      <c r="G16" s="200"/>
      <c r="H16" s="203"/>
      <c r="J16" s="162" t="str">
        <f>'סיכום שנתי'!B31</f>
        <v>חינוך</v>
      </c>
      <c r="K16" s="160">
        <f>'סיכום שנתי'!C31</f>
        <v>0</v>
      </c>
      <c r="L16" s="161">
        <f t="shared" si="2"/>
        <v>0</v>
      </c>
      <c r="M16" s="174" t="str">
        <f>'סיכום שנתי'!B77</f>
        <v>אחר 1</v>
      </c>
      <c r="N16" s="174">
        <f>'סיכום שנתי'!C77</f>
        <v>0</v>
      </c>
      <c r="O16" s="175">
        <f t="shared" si="3"/>
        <v>0</v>
      </c>
      <c r="V16" s="1" t="str">
        <f t="shared" si="0"/>
        <v>בריאות</v>
      </c>
      <c r="W16" s="1">
        <f t="shared" si="1"/>
        <v>15</v>
      </c>
      <c r="X16" s="1" t="s">
        <v>16</v>
      </c>
    </row>
    <row r="17" spans="1:24" ht="15" customHeight="1" thickBot="1" x14ac:dyDescent="0.25">
      <c r="A17" s="209"/>
      <c r="B17" s="199"/>
      <c r="C17" s="200"/>
      <c r="D17" s="202"/>
      <c r="E17" s="198"/>
      <c r="F17" s="199"/>
      <c r="G17" s="200"/>
      <c r="H17" s="203"/>
      <c r="J17" s="163" t="str">
        <f>'סיכום שנתי'!B32</f>
        <v>חוגים, קייטנות ובריכה</v>
      </c>
      <c r="K17" s="164">
        <f>'סיכום שנתי'!C32</f>
        <v>0</v>
      </c>
      <c r="L17" s="165">
        <f t="shared" si="2"/>
        <v>0</v>
      </c>
      <c r="M17" s="178" t="str">
        <f>'סיכום שנתי'!B78</f>
        <v>אחר 2</v>
      </c>
      <c r="N17" s="178">
        <f>'סיכום שנתי'!C78</f>
        <v>0</v>
      </c>
      <c r="O17" s="179">
        <f t="shared" si="3"/>
        <v>0</v>
      </c>
      <c r="V17" s="1" t="str">
        <f t="shared" si="0"/>
        <v>גז</v>
      </c>
      <c r="W17" s="1">
        <f t="shared" si="1"/>
        <v>16</v>
      </c>
      <c r="X17" s="1" t="s">
        <v>13</v>
      </c>
    </row>
    <row r="18" spans="1:24" ht="15" customHeight="1" x14ac:dyDescent="0.25">
      <c r="A18" s="209"/>
      <c r="B18" s="199"/>
      <c r="C18" s="200"/>
      <c r="D18" s="202"/>
      <c r="E18" s="198"/>
      <c r="F18" s="199"/>
      <c r="G18" s="200"/>
      <c r="H18" s="203"/>
      <c r="J18" s="156" t="str">
        <f>'סיכום שנתי'!B33</f>
        <v>ביטוחי רכב + טסט</v>
      </c>
      <c r="K18" s="157">
        <f>'סיכום שנתי'!C33</f>
        <v>0</v>
      </c>
      <c r="L18" s="158">
        <f t="shared" si="2"/>
        <v>0</v>
      </c>
      <c r="M18" s="180" t="s">
        <v>32</v>
      </c>
      <c r="N18" s="181">
        <f>SUM(N3:N17)</f>
        <v>0</v>
      </c>
      <c r="O18" s="182">
        <f>SUM(O3:O17)</f>
        <v>0</v>
      </c>
      <c r="V18" s="1" t="str">
        <f t="shared" si="0"/>
        <v>דברים נוספים</v>
      </c>
      <c r="W18" s="1">
        <f t="shared" si="1"/>
        <v>17</v>
      </c>
      <c r="X18" s="1" t="s">
        <v>118</v>
      </c>
    </row>
    <row r="19" spans="1:24" ht="15" customHeight="1" thickBot="1" x14ac:dyDescent="0.3">
      <c r="A19" s="209"/>
      <c r="B19" s="199"/>
      <c r="C19" s="200"/>
      <c r="D19" s="202"/>
      <c r="E19" s="198"/>
      <c r="F19" s="199"/>
      <c r="G19" s="200"/>
      <c r="H19" s="203"/>
      <c r="J19" s="163" t="str">
        <f>'סיכום שנתי'!B34</f>
        <v>תיקוני רכב</v>
      </c>
      <c r="K19" s="164">
        <f>'סיכום שנתי'!C34</f>
        <v>0</v>
      </c>
      <c r="L19" s="165">
        <f t="shared" si="2"/>
        <v>0</v>
      </c>
      <c r="M19" s="183" t="s">
        <v>34</v>
      </c>
      <c r="N19" s="184">
        <f>K46</f>
        <v>0</v>
      </c>
      <c r="O19" s="185">
        <f>L46</f>
        <v>0</v>
      </c>
      <c r="V19" s="1" t="str">
        <f t="shared" si="0"/>
        <v>דלק וחניה</v>
      </c>
      <c r="W19" s="1">
        <f t="shared" si="1"/>
        <v>18</v>
      </c>
      <c r="X19" s="1" t="s">
        <v>114</v>
      </c>
    </row>
    <row r="20" spans="1:24" ht="15" customHeight="1" thickBot="1" x14ac:dyDescent="0.3">
      <c r="A20" s="209"/>
      <c r="B20" s="199"/>
      <c r="C20" s="200"/>
      <c r="D20" s="202"/>
      <c r="E20" s="198"/>
      <c r="F20" s="199"/>
      <c r="G20" s="200"/>
      <c r="H20" s="203"/>
      <c r="J20" s="156" t="str">
        <f>'סיכום שנתי'!B35</f>
        <v>ביגוד והנעלה</v>
      </c>
      <c r="K20" s="157">
        <f>'סיכום שנתי'!C35</f>
        <v>0</v>
      </c>
      <c r="L20" s="158">
        <f t="shared" si="2"/>
        <v>0</v>
      </c>
      <c r="M20" s="186" t="s">
        <v>35</v>
      </c>
      <c r="N20" s="187">
        <f>N18-N19</f>
        <v>0</v>
      </c>
      <c r="O20" s="188">
        <f>O18-O19</f>
        <v>0</v>
      </c>
      <c r="V20" s="1" t="str">
        <f t="shared" si="0"/>
        <v>הוראות קבע לחיסכון</v>
      </c>
      <c r="W20" s="1">
        <f t="shared" si="1"/>
        <v>19</v>
      </c>
      <c r="X20" s="1" t="s">
        <v>55</v>
      </c>
    </row>
    <row r="21" spans="1:24" ht="15" customHeight="1" thickBot="1" x14ac:dyDescent="0.3">
      <c r="A21" s="209"/>
      <c r="B21" s="199"/>
      <c r="C21" s="200"/>
      <c r="D21" s="202"/>
      <c r="E21" s="198"/>
      <c r="F21" s="199"/>
      <c r="G21" s="200"/>
      <c r="H21" s="203"/>
      <c r="J21" s="162" t="str">
        <f>'סיכום שנתי'!B36</f>
        <v>בריאות</v>
      </c>
      <c r="K21" s="160">
        <f>'סיכום שנתי'!C36</f>
        <v>0</v>
      </c>
      <c r="L21" s="161">
        <f t="shared" si="2"/>
        <v>0</v>
      </c>
      <c r="M21" s="186" t="str">
        <f>'סיכום שנתי'!B11</f>
        <v>הפרש כולל החזר חובות</v>
      </c>
      <c r="N21" s="187"/>
      <c r="O21" s="188">
        <f>O20-SUMPRODUCT(($C$3:$C$500)*($B$3:$B$500='סיכום שנתי'!$B$10))</f>
        <v>0</v>
      </c>
      <c r="V21" s="1" t="str">
        <f t="shared" si="0"/>
        <v>החזר חובות</v>
      </c>
      <c r="W21" s="1">
        <f t="shared" si="1"/>
        <v>20</v>
      </c>
      <c r="X21" s="1" t="s">
        <v>264</v>
      </c>
    </row>
    <row r="22" spans="1:24" ht="15" customHeight="1" x14ac:dyDescent="0.2">
      <c r="A22" s="209"/>
      <c r="B22" s="199"/>
      <c r="C22" s="200"/>
      <c r="D22" s="202"/>
      <c r="E22" s="198"/>
      <c r="F22" s="199"/>
      <c r="G22" s="200"/>
      <c r="H22" s="203"/>
      <c r="J22" s="163" t="str">
        <f>'סיכום שנתי'!B37</f>
        <v>עמלות וריביות בנקים</v>
      </c>
      <c r="K22" s="164">
        <f>'סיכום שנתי'!C37</f>
        <v>0</v>
      </c>
      <c r="L22" s="165">
        <f t="shared" si="2"/>
        <v>0</v>
      </c>
      <c r="V22" s="1" t="str">
        <f t="shared" si="0"/>
        <v>חוגים, קייטנות ובריכה</v>
      </c>
      <c r="W22" s="1">
        <f t="shared" si="1"/>
        <v>21</v>
      </c>
      <c r="X22" s="1" t="s">
        <v>104</v>
      </c>
    </row>
    <row r="23" spans="1:24" ht="15" customHeight="1" x14ac:dyDescent="0.2">
      <c r="A23" s="209"/>
      <c r="B23" s="199"/>
      <c r="C23" s="200"/>
      <c r="D23" s="202"/>
      <c r="E23" s="198"/>
      <c r="F23" s="199"/>
      <c r="G23" s="200"/>
      <c r="H23" s="203"/>
      <c r="J23" s="156" t="str">
        <f>'סיכום שנתי'!B38</f>
        <v>טיפולי שיניים</v>
      </c>
      <c r="K23" s="157">
        <f>'סיכום שנתי'!C38</f>
        <v>0</v>
      </c>
      <c r="L23" s="158">
        <f t="shared" si="2"/>
        <v>0</v>
      </c>
      <c r="V23" s="1" t="str">
        <f t="shared" si="0"/>
        <v>חימום - סולר / נפט</v>
      </c>
      <c r="W23" s="1">
        <f t="shared" si="1"/>
        <v>22</v>
      </c>
      <c r="X23" s="1" t="s">
        <v>103</v>
      </c>
    </row>
    <row r="24" spans="1:24" ht="15" customHeight="1" x14ac:dyDescent="0.2">
      <c r="A24" s="209"/>
      <c r="B24" s="199"/>
      <c r="C24" s="200"/>
      <c r="D24" s="202"/>
      <c r="E24" s="198"/>
      <c r="F24" s="199"/>
      <c r="G24" s="200"/>
      <c r="H24" s="203"/>
      <c r="J24" s="162" t="str">
        <f>'סיכום שנתי'!B39</f>
        <v>אופטיקה</v>
      </c>
      <c r="K24" s="160">
        <f>'סיכום שנתי'!C39</f>
        <v>0</v>
      </c>
      <c r="L24" s="161">
        <f t="shared" si="2"/>
        <v>0</v>
      </c>
      <c r="V24" s="1" t="str">
        <f t="shared" si="0"/>
        <v>חינוך</v>
      </c>
      <c r="W24" s="1">
        <f t="shared" si="1"/>
        <v>23</v>
      </c>
      <c r="X24" s="1" t="s">
        <v>15</v>
      </c>
    </row>
    <row r="25" spans="1:24" ht="15" customHeight="1" x14ac:dyDescent="0.2">
      <c r="A25" s="209"/>
      <c r="B25" s="199"/>
      <c r="C25" s="200"/>
      <c r="D25" s="202"/>
      <c r="E25" s="198"/>
      <c r="F25" s="199"/>
      <c r="G25" s="200"/>
      <c r="H25" s="203"/>
      <c r="J25" s="162" t="str">
        <f>'סיכום שנתי'!B40</f>
        <v>בילויים - חופשה/טיול/מסעדה</v>
      </c>
      <c r="K25" s="160">
        <f>'סיכום שנתי'!C40</f>
        <v>0</v>
      </c>
      <c r="L25" s="161">
        <f t="shared" si="2"/>
        <v>0</v>
      </c>
      <c r="V25" s="1" t="str">
        <f t="shared" si="0"/>
        <v>חשמל</v>
      </c>
      <c r="W25" s="1">
        <f t="shared" si="1"/>
        <v>24</v>
      </c>
      <c r="X25" s="1" t="s">
        <v>12</v>
      </c>
    </row>
    <row r="26" spans="1:24" ht="15" customHeight="1" x14ac:dyDescent="0.2">
      <c r="A26" s="209"/>
      <c r="B26" s="199"/>
      <c r="C26" s="200"/>
      <c r="D26" s="202"/>
      <c r="E26" s="198"/>
      <c r="F26" s="199"/>
      <c r="G26" s="200"/>
      <c r="H26" s="203"/>
      <c r="J26" s="163" t="str">
        <f>'סיכום שנתי'!B41</f>
        <v>יהדות / חגים</v>
      </c>
      <c r="K26" s="164">
        <f>'סיכום שנתי'!C41</f>
        <v>0</v>
      </c>
      <c r="L26" s="165">
        <f t="shared" si="2"/>
        <v>0</v>
      </c>
      <c r="V26" s="1" t="str">
        <f t="shared" si="0"/>
        <v>טיפולי שיניים</v>
      </c>
      <c r="W26" s="1">
        <f t="shared" si="1"/>
        <v>25</v>
      </c>
      <c r="X26" s="1" t="s">
        <v>54</v>
      </c>
    </row>
    <row r="27" spans="1:24" ht="15" customHeight="1" x14ac:dyDescent="0.2">
      <c r="A27" s="209"/>
      <c r="B27" s="199"/>
      <c r="C27" s="200"/>
      <c r="D27" s="202"/>
      <c r="E27" s="198"/>
      <c r="F27" s="199"/>
      <c r="G27" s="200"/>
      <c r="H27" s="203"/>
      <c r="J27" s="156" t="str">
        <f>'סיכום שנתי'!B42</f>
        <v>מתנות לאירועים ושמחות</v>
      </c>
      <c r="K27" s="157">
        <f>'סיכום שנתי'!C42</f>
        <v>0</v>
      </c>
      <c r="L27" s="158">
        <f t="shared" si="2"/>
        <v>0</v>
      </c>
      <c r="V27" s="1" t="str">
        <f t="shared" si="0"/>
        <v>טלפון נייד</v>
      </c>
      <c r="W27" s="1">
        <f t="shared" si="1"/>
        <v>26</v>
      </c>
      <c r="X27" s="1" t="s">
        <v>241</v>
      </c>
    </row>
    <row r="28" spans="1:24" ht="15" customHeight="1" x14ac:dyDescent="0.2">
      <c r="A28" s="209"/>
      <c r="B28" s="199"/>
      <c r="C28" s="200"/>
      <c r="D28" s="202"/>
      <c r="E28" s="198"/>
      <c r="F28" s="199"/>
      <c r="G28" s="200"/>
      <c r="H28" s="203"/>
      <c r="J28" s="163" t="str">
        <f>'סיכום שנתי'!B43</f>
        <v>רכישות וקניות</v>
      </c>
      <c r="K28" s="164">
        <f>'סיכום שנתי'!C43</f>
        <v>0</v>
      </c>
      <c r="L28" s="165">
        <f t="shared" si="2"/>
        <v>0</v>
      </c>
      <c r="V28" s="1" t="str">
        <f t="shared" si="0"/>
        <v xml:space="preserve">טלפון נייח </v>
      </c>
      <c r="W28" s="1">
        <f t="shared" si="1"/>
        <v>27</v>
      </c>
      <c r="X28" s="1" t="s">
        <v>115</v>
      </c>
    </row>
    <row r="29" spans="1:24" ht="15" customHeight="1" x14ac:dyDescent="0.2">
      <c r="A29" s="209"/>
      <c r="B29" s="199"/>
      <c r="C29" s="200"/>
      <c r="D29" s="202"/>
      <c r="E29" s="198"/>
      <c r="F29" s="199"/>
      <c r="G29" s="200"/>
      <c r="H29" s="203"/>
      <c r="J29" s="156" t="str">
        <f>'סיכום שנתי'!B44</f>
        <v>תספורת וקוסמטיקה</v>
      </c>
      <c r="K29" s="157">
        <f>'סיכום שנתי'!C44</f>
        <v>0</v>
      </c>
      <c r="L29" s="158">
        <f t="shared" si="2"/>
        <v>0</v>
      </c>
      <c r="V29" s="1" t="str">
        <f t="shared" si="0"/>
        <v>יהדות / חגים</v>
      </c>
      <c r="W29" s="1">
        <f t="shared" si="1"/>
        <v>28</v>
      </c>
      <c r="X29" s="1" t="s">
        <v>109</v>
      </c>
    </row>
    <row r="30" spans="1:24" ht="15" customHeight="1" x14ac:dyDescent="0.2">
      <c r="A30" s="209"/>
      <c r="B30" s="199"/>
      <c r="C30" s="200"/>
      <c r="D30" s="202"/>
      <c r="E30" s="198"/>
      <c r="F30" s="199"/>
      <c r="G30" s="200"/>
      <c r="H30" s="203"/>
      <c r="J30" s="162" t="str">
        <f>'סיכום שנתי'!B45</f>
        <v>ביטוח לאומי (למי שאינו עובד)</v>
      </c>
      <c r="K30" s="160">
        <f>'סיכום שנתי'!C45</f>
        <v>0</v>
      </c>
      <c r="L30" s="161">
        <f t="shared" si="2"/>
        <v>0</v>
      </c>
      <c r="V30" s="1" t="str">
        <f t="shared" si="0"/>
        <v>מזון</v>
      </c>
      <c r="W30" s="1">
        <f t="shared" si="1"/>
        <v>29</v>
      </c>
      <c r="X30" s="1" t="s">
        <v>18</v>
      </c>
    </row>
    <row r="31" spans="1:24" ht="15" customHeight="1" x14ac:dyDescent="0.2">
      <c r="A31" s="209"/>
      <c r="B31" s="199"/>
      <c r="C31" s="200"/>
      <c r="D31" s="202"/>
      <c r="E31" s="198"/>
      <c r="F31" s="199"/>
      <c r="G31" s="200"/>
      <c r="H31" s="203"/>
      <c r="J31" s="162" t="str">
        <f>'סיכום שנתי'!B46</f>
        <v>אחר תקופתי</v>
      </c>
      <c r="K31" s="160">
        <f>'סיכום שנתי'!C46</f>
        <v>0</v>
      </c>
      <c r="L31" s="161">
        <f t="shared" si="2"/>
        <v>0</v>
      </c>
      <c r="V31" s="1" t="str">
        <f t="shared" si="0"/>
        <v>מים וביוב</v>
      </c>
      <c r="W31" s="1">
        <f t="shared" si="1"/>
        <v>30</v>
      </c>
      <c r="X31" s="1" t="s">
        <v>102</v>
      </c>
    </row>
    <row r="32" spans="1:24" ht="15" customHeight="1" x14ac:dyDescent="0.2">
      <c r="A32" s="209"/>
      <c r="B32" s="199"/>
      <c r="C32" s="200"/>
      <c r="D32" s="202"/>
      <c r="E32" s="198"/>
      <c r="F32" s="199"/>
      <c r="G32" s="200"/>
      <c r="H32" s="203"/>
      <c r="J32" s="162" t="str">
        <f>'סיכום שנתי'!B47</f>
        <v>מזון</v>
      </c>
      <c r="K32" s="160">
        <f>'סיכום שנתי'!C47</f>
        <v>0</v>
      </c>
      <c r="L32" s="161">
        <f t="shared" si="2"/>
        <v>0</v>
      </c>
      <c r="V32" s="1" t="str">
        <f t="shared" si="0"/>
        <v>מיסי ישוב / ועד בית</v>
      </c>
      <c r="W32" s="1">
        <f t="shared" si="1"/>
        <v>31</v>
      </c>
      <c r="X32" s="1" t="s">
        <v>51</v>
      </c>
    </row>
    <row r="33" spans="1:24" ht="15" customHeight="1" x14ac:dyDescent="0.2">
      <c r="A33" s="209"/>
      <c r="B33" s="199"/>
      <c r="C33" s="200"/>
      <c r="D33" s="202"/>
      <c r="E33" s="198"/>
      <c r="F33" s="199"/>
      <c r="G33" s="200"/>
      <c r="H33" s="203"/>
      <c r="J33" s="162" t="str">
        <f>'סיכום שנתי'!B48</f>
        <v>תחבורה ציבורית</v>
      </c>
      <c r="K33" s="160">
        <f>'סיכום שנתי'!C48</f>
        <v>0</v>
      </c>
      <c r="L33" s="161">
        <f t="shared" si="2"/>
        <v>0</v>
      </c>
      <c r="V33" s="1" t="str">
        <f t="shared" si="0"/>
        <v>מנויים</v>
      </c>
      <c r="W33" s="1">
        <f t="shared" si="1"/>
        <v>32</v>
      </c>
      <c r="X33" s="1" t="s">
        <v>17</v>
      </c>
    </row>
    <row r="34" spans="1:24" ht="15" customHeight="1" x14ac:dyDescent="0.2">
      <c r="A34" s="209"/>
      <c r="B34" s="199"/>
      <c r="C34" s="200"/>
      <c r="D34" s="202"/>
      <c r="E34" s="198"/>
      <c r="F34" s="199"/>
      <c r="G34" s="200"/>
      <c r="H34" s="203"/>
      <c r="J34" s="163" t="str">
        <f>'סיכום שנתי'!B49</f>
        <v>דלק וחניה</v>
      </c>
      <c r="K34" s="164">
        <f>'סיכום שנתי'!C49</f>
        <v>0</v>
      </c>
      <c r="L34" s="165">
        <f t="shared" si="2"/>
        <v>0</v>
      </c>
      <c r="V34" s="1" t="str">
        <f t="shared" si="0"/>
        <v>משכנתא</v>
      </c>
      <c r="W34" s="1">
        <f t="shared" si="1"/>
        <v>33</v>
      </c>
      <c r="X34" s="1" t="s">
        <v>99</v>
      </c>
    </row>
    <row r="35" spans="1:24" ht="15" customHeight="1" x14ac:dyDescent="0.2">
      <c r="A35" s="209"/>
      <c r="B35" s="199"/>
      <c r="C35" s="200"/>
      <c r="D35" s="202"/>
      <c r="E35" s="198"/>
      <c r="F35" s="199"/>
      <c r="G35" s="200"/>
      <c r="H35" s="203"/>
      <c r="J35" s="156" t="str">
        <f>'סיכום שנתי'!B50</f>
        <v xml:space="preserve">טלפון נייח </v>
      </c>
      <c r="K35" s="157">
        <f>'סיכום שנתי'!C50</f>
        <v>0</v>
      </c>
      <c r="L35" s="158">
        <f t="shared" si="2"/>
        <v>0</v>
      </c>
      <c r="V35" s="1" t="str">
        <f t="shared" si="0"/>
        <v>מתנות לאירועים ושמחות</v>
      </c>
      <c r="W35" s="1">
        <f t="shared" si="1"/>
        <v>34</v>
      </c>
      <c r="X35" s="1" t="s">
        <v>110</v>
      </c>
    </row>
    <row r="36" spans="1:24" ht="15" customHeight="1" x14ac:dyDescent="0.2">
      <c r="A36" s="209"/>
      <c r="B36" s="199"/>
      <c r="C36" s="200"/>
      <c r="D36" s="202"/>
      <c r="E36" s="198"/>
      <c r="F36" s="199"/>
      <c r="G36" s="200"/>
      <c r="H36" s="203"/>
      <c r="J36" s="162" t="str">
        <f>'סיכום שנתי'!B51</f>
        <v>טלפון נייד</v>
      </c>
      <c r="K36" s="160">
        <f>'סיכום שנתי'!C51</f>
        <v>0</v>
      </c>
      <c r="L36" s="161">
        <f t="shared" si="2"/>
        <v>0</v>
      </c>
      <c r="V36" s="1" t="str">
        <f t="shared" si="0"/>
        <v>סיגריות</v>
      </c>
      <c r="W36" s="1">
        <f t="shared" si="1"/>
        <v>35</v>
      </c>
      <c r="X36" s="1" t="s">
        <v>63</v>
      </c>
    </row>
    <row r="37" spans="1:24" ht="15" customHeight="1" x14ac:dyDescent="0.2">
      <c r="A37" s="209"/>
      <c r="B37" s="199"/>
      <c r="C37" s="200"/>
      <c r="D37" s="202"/>
      <c r="E37" s="198"/>
      <c r="F37" s="199"/>
      <c r="G37" s="200"/>
      <c r="H37" s="203"/>
      <c r="J37" s="162" t="str">
        <f>'סיכום שנתי'!B52</f>
        <v>אחזקת בית</v>
      </c>
      <c r="K37" s="160">
        <f>'סיכום שנתי'!C52</f>
        <v>0</v>
      </c>
      <c r="L37" s="161">
        <f t="shared" si="2"/>
        <v>0</v>
      </c>
      <c r="V37" s="1" t="str">
        <f t="shared" si="0"/>
        <v>עוזרת / שמרטף</v>
      </c>
      <c r="W37" s="1">
        <f t="shared" si="1"/>
        <v>36</v>
      </c>
      <c r="X37" s="1" t="s">
        <v>117</v>
      </c>
    </row>
    <row r="38" spans="1:24" ht="15" customHeight="1" x14ac:dyDescent="0.2">
      <c r="A38" s="209"/>
      <c r="B38" s="199"/>
      <c r="C38" s="200"/>
      <c r="D38" s="202"/>
      <c r="E38" s="198"/>
      <c r="F38" s="199"/>
      <c r="G38" s="200"/>
      <c r="H38" s="203"/>
      <c r="J38" s="162" t="str">
        <f>'סיכום שנתי'!B53</f>
        <v>עוזרת / שמרטף</v>
      </c>
      <c r="K38" s="160">
        <f>'סיכום שנתי'!C53</f>
        <v>0</v>
      </c>
      <c r="L38" s="161">
        <f t="shared" si="2"/>
        <v>0</v>
      </c>
      <c r="V38" s="1" t="str">
        <f t="shared" si="0"/>
        <v>עמלות וריביות בנקים</v>
      </c>
      <c r="W38" s="1">
        <f t="shared" si="1"/>
        <v>37</v>
      </c>
      <c r="X38" s="1" t="s">
        <v>56</v>
      </c>
    </row>
    <row r="39" spans="1:24" ht="15" customHeight="1" x14ac:dyDescent="0.2">
      <c r="A39" s="209"/>
      <c r="B39" s="199"/>
      <c r="C39" s="200"/>
      <c r="D39" s="202"/>
      <c r="E39" s="198"/>
      <c r="F39" s="199"/>
      <c r="G39" s="200"/>
      <c r="H39" s="203"/>
      <c r="J39" s="162" t="str">
        <f>'סיכום שנתי'!B54</f>
        <v>סיגריות</v>
      </c>
      <c r="K39" s="160">
        <f>'סיכום שנתי'!C54</f>
        <v>0</v>
      </c>
      <c r="L39" s="161">
        <f t="shared" si="2"/>
        <v>0</v>
      </c>
      <c r="V39" s="1" t="str">
        <f t="shared" si="0"/>
        <v>רכישות וקניות</v>
      </c>
      <c r="W39" s="1">
        <f t="shared" si="1"/>
        <v>38</v>
      </c>
      <c r="X39" s="1" t="s">
        <v>57</v>
      </c>
    </row>
    <row r="40" spans="1:24" ht="15" customHeight="1" x14ac:dyDescent="0.2">
      <c r="A40" s="209"/>
      <c r="B40" s="199"/>
      <c r="C40" s="200"/>
      <c r="D40" s="202"/>
      <c r="E40" s="198"/>
      <c r="F40" s="199"/>
      <c r="G40" s="200"/>
      <c r="H40" s="203"/>
      <c r="J40" s="162" t="str">
        <f>'סיכום שנתי'!B55</f>
        <v>דברים נוספים</v>
      </c>
      <c r="K40" s="160">
        <f>'סיכום שנתי'!C55</f>
        <v>0</v>
      </c>
      <c r="L40" s="161">
        <f t="shared" ref="L40:L45" si="5">SUMPRODUCT(($C$3:$C$500)*($B$3:$B$500=J40))</f>
        <v>0</v>
      </c>
      <c r="V40" s="1" t="str">
        <f t="shared" si="0"/>
        <v>שונות</v>
      </c>
      <c r="W40" s="1">
        <f t="shared" si="1"/>
        <v>39</v>
      </c>
      <c r="X40" s="1" t="s">
        <v>19</v>
      </c>
    </row>
    <row r="41" spans="1:24" ht="15" customHeight="1" x14ac:dyDescent="0.2">
      <c r="A41" s="209"/>
      <c r="B41" s="199"/>
      <c r="C41" s="200"/>
      <c r="D41" s="202"/>
      <c r="E41" s="198"/>
      <c r="F41" s="199"/>
      <c r="G41" s="200"/>
      <c r="H41" s="203"/>
      <c r="J41" s="162" t="str">
        <f>'סיכום שנתי'!B56</f>
        <v>אחר 1</v>
      </c>
      <c r="K41" s="160">
        <f>'סיכום שנתי'!C56</f>
        <v>0</v>
      </c>
      <c r="L41" s="161">
        <f t="shared" si="5"/>
        <v>0</v>
      </c>
      <c r="V41" s="1" t="str">
        <f t="shared" si="0"/>
        <v>שכר דירה</v>
      </c>
      <c r="W41" s="1">
        <f t="shared" si="1"/>
        <v>40</v>
      </c>
      <c r="X41" s="1" t="s">
        <v>11</v>
      </c>
    </row>
    <row r="42" spans="1:24" ht="15" customHeight="1" x14ac:dyDescent="0.2">
      <c r="A42" s="209"/>
      <c r="B42" s="199"/>
      <c r="C42" s="200"/>
      <c r="D42" s="202"/>
      <c r="E42" s="198"/>
      <c r="F42" s="199"/>
      <c r="G42" s="200"/>
      <c r="H42" s="203"/>
      <c r="J42" s="162" t="str">
        <f>'סיכום שנתי'!B57</f>
        <v>אחר 2</v>
      </c>
      <c r="K42" s="160">
        <f>'סיכום שנתי'!C57</f>
        <v>0</v>
      </c>
      <c r="L42" s="161">
        <f t="shared" si="5"/>
        <v>0</v>
      </c>
      <c r="V42" s="1" t="str">
        <f t="shared" si="0"/>
        <v>תחבורה ציבורית</v>
      </c>
      <c r="W42" s="1">
        <f t="shared" si="1"/>
        <v>41</v>
      </c>
      <c r="X42" s="1" t="s">
        <v>113</v>
      </c>
    </row>
    <row r="43" spans="1:24" ht="15" customHeight="1" x14ac:dyDescent="0.2">
      <c r="A43" s="209"/>
      <c r="B43" s="199"/>
      <c r="C43" s="200"/>
      <c r="D43" s="202"/>
      <c r="E43" s="198"/>
      <c r="F43" s="199"/>
      <c r="G43" s="200"/>
      <c r="H43" s="203"/>
      <c r="J43" s="162" t="str">
        <f>'סיכום שנתי'!B58</f>
        <v>אחר 3</v>
      </c>
      <c r="K43" s="160">
        <f>'סיכום שנתי'!C58</f>
        <v>0</v>
      </c>
      <c r="L43" s="161">
        <f t="shared" si="5"/>
        <v>0</v>
      </c>
      <c r="V43" s="1" t="str">
        <f t="shared" si="0"/>
        <v>תיקוני רכב</v>
      </c>
      <c r="W43" s="1">
        <f t="shared" si="1"/>
        <v>42</v>
      </c>
      <c r="X43" s="1" t="s">
        <v>106</v>
      </c>
    </row>
    <row r="44" spans="1:24" ht="15" customHeight="1" x14ac:dyDescent="0.2">
      <c r="A44" s="209"/>
      <c r="B44" s="199"/>
      <c r="C44" s="200"/>
      <c r="D44" s="202"/>
      <c r="E44" s="198"/>
      <c r="F44" s="199"/>
      <c r="G44" s="200"/>
      <c r="H44" s="203"/>
      <c r="J44" s="162" t="str">
        <f>'סיכום שנתי'!B59</f>
        <v>אחר 4</v>
      </c>
      <c r="K44" s="160">
        <f>'סיכום שנתי'!C59</f>
        <v>0</v>
      </c>
      <c r="L44" s="161">
        <f t="shared" si="5"/>
        <v>0</v>
      </c>
      <c r="V44" s="1" t="str">
        <f t="shared" si="0"/>
        <v>תספורת וקוסמטיקה</v>
      </c>
      <c r="W44" s="1">
        <f t="shared" si="1"/>
        <v>43</v>
      </c>
      <c r="X44" s="1" t="s">
        <v>111</v>
      </c>
    </row>
    <row r="45" spans="1:24" ht="15" customHeight="1" thickBot="1" x14ac:dyDescent="0.25">
      <c r="A45" s="209"/>
      <c r="B45" s="199"/>
      <c r="C45" s="200"/>
      <c r="D45" s="202"/>
      <c r="E45" s="198"/>
      <c r="F45" s="199"/>
      <c r="G45" s="200"/>
      <c r="H45" s="203"/>
      <c r="J45" s="162" t="str">
        <f>'סיכום שנתי'!B60</f>
        <v>שונות</v>
      </c>
      <c r="K45" s="160">
        <f>'סיכום שנתי'!C60</f>
        <v>0</v>
      </c>
      <c r="L45" s="161">
        <f t="shared" si="5"/>
        <v>0</v>
      </c>
      <c r="V45" s="1" t="str">
        <f t="shared" si="0"/>
        <v>תרומות בהוראת קבע</v>
      </c>
      <c r="W45" s="1">
        <f t="shared" si="1"/>
        <v>44</v>
      </c>
      <c r="X45" s="1" t="s">
        <v>101</v>
      </c>
    </row>
    <row r="46" spans="1:24" ht="15" customHeight="1" thickBot="1" x14ac:dyDescent="0.3">
      <c r="A46" s="209"/>
      <c r="B46" s="199"/>
      <c r="C46" s="200"/>
      <c r="D46" s="202"/>
      <c r="E46" s="198"/>
      <c r="F46" s="199"/>
      <c r="G46" s="200"/>
      <c r="H46" s="203"/>
      <c r="J46" s="166" t="s">
        <v>33</v>
      </c>
      <c r="K46" s="167">
        <f>SUM(K3:K45)</f>
        <v>0</v>
      </c>
      <c r="L46" s="168">
        <f>SUM(L3:L45)</f>
        <v>0</v>
      </c>
    </row>
    <row r="47" spans="1:24" ht="15" customHeight="1" x14ac:dyDescent="0.2">
      <c r="A47" s="209"/>
      <c r="B47" s="199"/>
      <c r="C47" s="200"/>
      <c r="D47" s="202"/>
      <c r="E47" s="198"/>
      <c r="F47" s="199"/>
      <c r="G47" s="200"/>
      <c r="H47" s="203"/>
    </row>
    <row r="48" spans="1:24" ht="15" customHeight="1" x14ac:dyDescent="0.2">
      <c r="A48" s="209"/>
      <c r="B48" s="199"/>
      <c r="C48" s="200"/>
      <c r="D48" s="202"/>
      <c r="E48" s="198"/>
      <c r="F48" s="199"/>
      <c r="G48" s="200"/>
      <c r="H48" s="203"/>
    </row>
    <row r="49" spans="1:8" ht="15" customHeight="1" x14ac:dyDescent="0.2">
      <c r="A49" s="209"/>
      <c r="B49" s="199"/>
      <c r="C49" s="200"/>
      <c r="D49" s="202"/>
      <c r="E49" s="198"/>
      <c r="F49" s="199"/>
      <c r="G49" s="200"/>
      <c r="H49" s="203"/>
    </row>
    <row r="50" spans="1:8" ht="15" customHeight="1" x14ac:dyDescent="0.2">
      <c r="A50" s="209"/>
      <c r="B50" s="199"/>
      <c r="C50" s="200"/>
      <c r="D50" s="202"/>
      <c r="E50" s="198"/>
      <c r="F50" s="199"/>
      <c r="G50" s="200"/>
      <c r="H50" s="203"/>
    </row>
    <row r="51" spans="1:8" ht="15" customHeight="1" x14ac:dyDescent="0.2">
      <c r="A51" s="209"/>
      <c r="B51" s="199"/>
      <c r="C51" s="200"/>
      <c r="D51" s="202"/>
      <c r="E51" s="198"/>
      <c r="F51" s="199"/>
      <c r="G51" s="200"/>
      <c r="H51" s="203"/>
    </row>
    <row r="52" spans="1:8" ht="15" customHeight="1" x14ac:dyDescent="0.2">
      <c r="A52" s="209"/>
      <c r="B52" s="199"/>
      <c r="C52" s="200"/>
      <c r="D52" s="202"/>
      <c r="E52" s="198"/>
      <c r="F52" s="199"/>
      <c r="G52" s="200"/>
      <c r="H52" s="203"/>
    </row>
    <row r="53" spans="1:8" ht="15" customHeight="1" x14ac:dyDescent="0.2">
      <c r="A53" s="209"/>
      <c r="B53" s="199"/>
      <c r="C53" s="200"/>
      <c r="D53" s="202"/>
      <c r="E53" s="198"/>
      <c r="F53" s="199"/>
      <c r="G53" s="200"/>
      <c r="H53" s="203"/>
    </row>
    <row r="54" spans="1:8" ht="15" customHeight="1" x14ac:dyDescent="0.2">
      <c r="A54" s="209"/>
      <c r="B54" s="199"/>
      <c r="C54" s="200"/>
      <c r="D54" s="202"/>
      <c r="E54" s="198"/>
      <c r="F54" s="199"/>
      <c r="G54" s="200"/>
      <c r="H54" s="203"/>
    </row>
    <row r="55" spans="1:8" ht="15" customHeight="1" x14ac:dyDescent="0.2">
      <c r="A55" s="209"/>
      <c r="B55" s="199"/>
      <c r="C55" s="200"/>
      <c r="D55" s="202"/>
      <c r="E55" s="198"/>
      <c r="F55" s="199"/>
      <c r="G55" s="200"/>
      <c r="H55" s="203"/>
    </row>
    <row r="56" spans="1:8" ht="15" customHeight="1" x14ac:dyDescent="0.2">
      <c r="A56" s="209"/>
      <c r="B56" s="199"/>
      <c r="C56" s="200"/>
      <c r="D56" s="202"/>
      <c r="E56" s="198"/>
      <c r="F56" s="199"/>
      <c r="G56" s="200"/>
      <c r="H56" s="203"/>
    </row>
    <row r="57" spans="1:8" ht="15" customHeight="1" x14ac:dyDescent="0.2">
      <c r="A57" s="209"/>
      <c r="B57" s="199"/>
      <c r="C57" s="200"/>
      <c r="D57" s="202"/>
      <c r="E57" s="198"/>
      <c r="F57" s="199"/>
      <c r="G57" s="200"/>
      <c r="H57" s="203"/>
    </row>
    <row r="58" spans="1:8" ht="15" customHeight="1" x14ac:dyDescent="0.2">
      <c r="A58" s="209"/>
      <c r="B58" s="199"/>
      <c r="C58" s="200"/>
      <c r="D58" s="202"/>
      <c r="E58" s="198"/>
      <c r="F58" s="199"/>
      <c r="G58" s="200"/>
      <c r="H58" s="203"/>
    </row>
    <row r="59" spans="1:8" ht="15" customHeight="1" x14ac:dyDescent="0.2">
      <c r="A59" s="209"/>
      <c r="B59" s="199"/>
      <c r="C59" s="200"/>
      <c r="D59" s="202"/>
      <c r="E59" s="198"/>
      <c r="F59" s="199"/>
      <c r="G59" s="200"/>
      <c r="H59" s="203"/>
    </row>
    <row r="60" spans="1:8" ht="15" customHeight="1" x14ac:dyDescent="0.2">
      <c r="A60" s="209"/>
      <c r="B60" s="199"/>
      <c r="C60" s="200"/>
      <c r="D60" s="202"/>
      <c r="E60" s="198"/>
      <c r="F60" s="199"/>
      <c r="G60" s="200"/>
      <c r="H60" s="203"/>
    </row>
    <row r="61" spans="1:8" ht="15" customHeight="1" x14ac:dyDescent="0.2">
      <c r="A61" s="209"/>
      <c r="B61" s="199"/>
      <c r="C61" s="200"/>
      <c r="D61" s="202"/>
      <c r="E61" s="198"/>
      <c r="F61" s="199"/>
      <c r="G61" s="200"/>
      <c r="H61" s="203"/>
    </row>
    <row r="62" spans="1:8" ht="15" customHeight="1" x14ac:dyDescent="0.2">
      <c r="A62" s="209"/>
      <c r="B62" s="199"/>
      <c r="C62" s="200"/>
      <c r="D62" s="202"/>
      <c r="E62" s="198"/>
      <c r="F62" s="199"/>
      <c r="G62" s="200"/>
      <c r="H62" s="203"/>
    </row>
    <row r="63" spans="1:8" ht="15" customHeight="1" x14ac:dyDescent="0.2">
      <c r="A63" s="209"/>
      <c r="B63" s="199"/>
      <c r="C63" s="200"/>
      <c r="D63" s="202"/>
      <c r="E63" s="198"/>
      <c r="F63" s="199"/>
      <c r="G63" s="200"/>
      <c r="H63" s="203"/>
    </row>
    <row r="64" spans="1:8" ht="15" customHeight="1" x14ac:dyDescent="0.2">
      <c r="A64" s="209"/>
      <c r="B64" s="199"/>
      <c r="C64" s="200"/>
      <c r="D64" s="202"/>
      <c r="E64" s="198"/>
      <c r="F64" s="199"/>
      <c r="G64" s="200"/>
      <c r="H64" s="203"/>
    </row>
    <row r="65" spans="1:8" ht="15" customHeight="1" x14ac:dyDescent="0.2">
      <c r="A65" s="209"/>
      <c r="B65" s="199"/>
      <c r="C65" s="200"/>
      <c r="D65" s="202"/>
      <c r="E65" s="198"/>
      <c r="F65" s="199"/>
      <c r="G65" s="200"/>
      <c r="H65" s="203"/>
    </row>
    <row r="66" spans="1:8" ht="15" customHeight="1" x14ac:dyDescent="0.2">
      <c r="A66" s="209"/>
      <c r="B66" s="199"/>
      <c r="C66" s="200"/>
      <c r="D66" s="202"/>
      <c r="E66" s="198"/>
      <c r="F66" s="199"/>
      <c r="G66" s="200"/>
      <c r="H66" s="203"/>
    </row>
    <row r="67" spans="1:8" ht="15" customHeight="1" x14ac:dyDescent="0.2">
      <c r="A67" s="209"/>
      <c r="B67" s="199"/>
      <c r="C67" s="200"/>
      <c r="D67" s="202"/>
      <c r="E67" s="198"/>
      <c r="F67" s="199"/>
      <c r="G67" s="200"/>
      <c r="H67" s="203"/>
    </row>
    <row r="68" spans="1:8" ht="15" customHeight="1" x14ac:dyDescent="0.2">
      <c r="A68" s="209"/>
      <c r="B68" s="199"/>
      <c r="C68" s="200"/>
      <c r="D68" s="202"/>
      <c r="E68" s="198"/>
      <c r="F68" s="199"/>
      <c r="G68" s="200"/>
      <c r="H68" s="203"/>
    </row>
    <row r="69" spans="1:8" ht="15" customHeight="1" x14ac:dyDescent="0.2">
      <c r="A69" s="209"/>
      <c r="B69" s="199"/>
      <c r="C69" s="200"/>
      <c r="D69" s="202"/>
      <c r="E69" s="198"/>
      <c r="F69" s="199"/>
      <c r="G69" s="200"/>
      <c r="H69" s="203"/>
    </row>
    <row r="70" spans="1:8" ht="15" customHeight="1" x14ac:dyDescent="0.2">
      <c r="A70" s="209"/>
      <c r="B70" s="199"/>
      <c r="C70" s="200"/>
      <c r="D70" s="202"/>
      <c r="E70" s="198"/>
      <c r="F70" s="199"/>
      <c r="G70" s="200"/>
      <c r="H70" s="203"/>
    </row>
    <row r="71" spans="1:8" ht="15" customHeight="1" x14ac:dyDescent="0.2">
      <c r="A71" s="209"/>
      <c r="B71" s="199"/>
      <c r="C71" s="200"/>
      <c r="D71" s="202"/>
      <c r="E71" s="198"/>
      <c r="F71" s="199"/>
      <c r="G71" s="200"/>
      <c r="H71" s="203"/>
    </row>
    <row r="72" spans="1:8" ht="15" customHeight="1" x14ac:dyDescent="0.2">
      <c r="A72" s="209"/>
      <c r="B72" s="199"/>
      <c r="C72" s="200"/>
      <c r="D72" s="202"/>
      <c r="E72" s="198"/>
      <c r="F72" s="199"/>
      <c r="G72" s="200"/>
      <c r="H72" s="203"/>
    </row>
    <row r="73" spans="1:8" ht="15" customHeight="1" x14ac:dyDescent="0.2">
      <c r="A73" s="209"/>
      <c r="B73" s="199"/>
      <c r="C73" s="200"/>
      <c r="D73" s="202"/>
      <c r="E73" s="198"/>
      <c r="F73" s="199"/>
      <c r="G73" s="200"/>
      <c r="H73" s="203"/>
    </row>
    <row r="74" spans="1:8" ht="15" customHeight="1" x14ac:dyDescent="0.2">
      <c r="A74" s="209"/>
      <c r="B74" s="199"/>
      <c r="C74" s="200"/>
      <c r="D74" s="202"/>
      <c r="E74" s="198"/>
      <c r="F74" s="199"/>
      <c r="G74" s="200"/>
      <c r="H74" s="203"/>
    </row>
    <row r="75" spans="1:8" ht="15" customHeight="1" x14ac:dyDescent="0.2">
      <c r="A75" s="209"/>
      <c r="B75" s="199"/>
      <c r="C75" s="200"/>
      <c r="D75" s="202"/>
      <c r="E75" s="198"/>
      <c r="F75" s="199"/>
      <c r="G75" s="200"/>
      <c r="H75" s="203"/>
    </row>
    <row r="76" spans="1:8" ht="15" customHeight="1" x14ac:dyDescent="0.2">
      <c r="A76" s="209"/>
      <c r="B76" s="199"/>
      <c r="C76" s="200"/>
      <c r="D76" s="202"/>
      <c r="E76" s="198"/>
      <c r="F76" s="199"/>
      <c r="G76" s="200"/>
      <c r="H76" s="203"/>
    </row>
    <row r="77" spans="1:8" ht="15" customHeight="1" x14ac:dyDescent="0.2">
      <c r="A77" s="209"/>
      <c r="B77" s="199"/>
      <c r="C77" s="200"/>
      <c r="D77" s="202"/>
      <c r="E77" s="198"/>
      <c r="F77" s="199"/>
      <c r="G77" s="200"/>
      <c r="H77" s="203"/>
    </row>
    <row r="78" spans="1:8" ht="15" customHeight="1" x14ac:dyDescent="0.2">
      <c r="A78" s="209"/>
      <c r="B78" s="199"/>
      <c r="C78" s="200"/>
      <c r="D78" s="202"/>
      <c r="E78" s="198"/>
      <c r="F78" s="199"/>
      <c r="G78" s="200"/>
      <c r="H78" s="203"/>
    </row>
    <row r="79" spans="1:8" ht="15" customHeight="1" x14ac:dyDescent="0.2">
      <c r="A79" s="209"/>
      <c r="B79" s="199"/>
      <c r="C79" s="200"/>
      <c r="D79" s="202"/>
      <c r="E79" s="198"/>
      <c r="F79" s="199"/>
      <c r="G79" s="200"/>
      <c r="H79" s="203"/>
    </row>
    <row r="80" spans="1:8" ht="15" customHeight="1" x14ac:dyDescent="0.2">
      <c r="A80" s="209"/>
      <c r="B80" s="199"/>
      <c r="C80" s="200"/>
      <c r="D80" s="202"/>
      <c r="E80" s="198"/>
      <c r="F80" s="199"/>
      <c r="G80" s="200"/>
      <c r="H80" s="203"/>
    </row>
    <row r="81" spans="1:8" ht="15" customHeight="1" x14ac:dyDescent="0.2">
      <c r="A81" s="209"/>
      <c r="B81" s="199"/>
      <c r="C81" s="200"/>
      <c r="D81" s="202"/>
      <c r="E81" s="198"/>
      <c r="F81" s="199"/>
      <c r="G81" s="200"/>
      <c r="H81" s="203"/>
    </row>
    <row r="82" spans="1:8" ht="15" customHeight="1" x14ac:dyDescent="0.2">
      <c r="A82" s="209"/>
      <c r="B82" s="199"/>
      <c r="C82" s="200"/>
      <c r="D82" s="202"/>
      <c r="E82" s="198"/>
      <c r="F82" s="199"/>
      <c r="G82" s="200"/>
      <c r="H82" s="203"/>
    </row>
    <row r="83" spans="1:8" ht="15" customHeight="1" x14ac:dyDescent="0.2">
      <c r="A83" s="209"/>
      <c r="B83" s="199"/>
      <c r="C83" s="200"/>
      <c r="D83" s="202"/>
      <c r="E83" s="198"/>
      <c r="F83" s="199"/>
      <c r="G83" s="200"/>
      <c r="H83" s="203"/>
    </row>
    <row r="84" spans="1:8" ht="15" customHeight="1" x14ac:dyDescent="0.2">
      <c r="A84" s="209"/>
      <c r="B84" s="199"/>
      <c r="C84" s="200"/>
      <c r="D84" s="202"/>
      <c r="E84" s="198"/>
      <c r="F84" s="199"/>
      <c r="G84" s="200"/>
      <c r="H84" s="203"/>
    </row>
    <row r="85" spans="1:8" ht="15" customHeight="1" x14ac:dyDescent="0.2">
      <c r="A85" s="209"/>
      <c r="B85" s="199"/>
      <c r="C85" s="200"/>
      <c r="D85" s="202"/>
      <c r="E85" s="198"/>
      <c r="F85" s="199"/>
      <c r="G85" s="200"/>
      <c r="H85" s="203"/>
    </row>
    <row r="86" spans="1:8" ht="15" customHeight="1" x14ac:dyDescent="0.2">
      <c r="A86" s="209"/>
      <c r="B86" s="199"/>
      <c r="C86" s="200"/>
      <c r="D86" s="202"/>
      <c r="E86" s="198"/>
      <c r="F86" s="199"/>
      <c r="G86" s="200"/>
      <c r="H86" s="203"/>
    </row>
    <row r="87" spans="1:8" ht="15" customHeight="1" x14ac:dyDescent="0.2">
      <c r="A87" s="209"/>
      <c r="B87" s="199"/>
      <c r="C87" s="200"/>
      <c r="D87" s="202"/>
      <c r="E87" s="198"/>
      <c r="F87" s="199"/>
      <c r="G87" s="200"/>
      <c r="H87" s="203"/>
    </row>
    <row r="88" spans="1:8" ht="15" customHeight="1" x14ac:dyDescent="0.2">
      <c r="A88" s="209"/>
      <c r="B88" s="199"/>
      <c r="C88" s="200"/>
      <c r="D88" s="202"/>
      <c r="E88" s="198"/>
      <c r="F88" s="199"/>
      <c r="G88" s="200"/>
      <c r="H88" s="203"/>
    </row>
    <row r="89" spans="1:8" ht="15" customHeight="1" x14ac:dyDescent="0.2">
      <c r="A89" s="209"/>
      <c r="B89" s="199"/>
      <c r="C89" s="200"/>
      <c r="D89" s="202"/>
      <c r="E89" s="198"/>
      <c r="F89" s="199"/>
      <c r="G89" s="200"/>
      <c r="H89" s="203"/>
    </row>
    <row r="90" spans="1:8" ht="15" customHeight="1" x14ac:dyDescent="0.2">
      <c r="A90" s="209"/>
      <c r="B90" s="199"/>
      <c r="C90" s="200"/>
      <c r="D90" s="202"/>
      <c r="E90" s="198"/>
      <c r="F90" s="199"/>
      <c r="G90" s="200"/>
      <c r="H90" s="203"/>
    </row>
    <row r="91" spans="1:8" ht="15" customHeight="1" x14ac:dyDescent="0.2">
      <c r="A91" s="209"/>
      <c r="B91" s="199"/>
      <c r="C91" s="200"/>
      <c r="D91" s="202"/>
      <c r="E91" s="198"/>
      <c r="F91" s="199"/>
      <c r="G91" s="200"/>
      <c r="H91" s="203"/>
    </row>
    <row r="92" spans="1:8" ht="15" customHeight="1" x14ac:dyDescent="0.2">
      <c r="A92" s="209"/>
      <c r="B92" s="199"/>
      <c r="C92" s="200"/>
      <c r="D92" s="202"/>
      <c r="E92" s="198"/>
      <c r="F92" s="199"/>
      <c r="G92" s="200"/>
      <c r="H92" s="203"/>
    </row>
    <row r="93" spans="1:8" ht="15" customHeight="1" x14ac:dyDescent="0.2">
      <c r="A93" s="209"/>
      <c r="B93" s="199"/>
      <c r="C93" s="200"/>
      <c r="D93" s="202"/>
      <c r="E93" s="198"/>
      <c r="F93" s="199"/>
      <c r="G93" s="200"/>
      <c r="H93" s="203"/>
    </row>
    <row r="94" spans="1:8" ht="15" customHeight="1" x14ac:dyDescent="0.2">
      <c r="A94" s="209"/>
      <c r="B94" s="199"/>
      <c r="C94" s="200"/>
      <c r="D94" s="202"/>
      <c r="E94" s="198"/>
      <c r="F94" s="199"/>
      <c r="G94" s="200"/>
      <c r="H94" s="203"/>
    </row>
    <row r="95" spans="1:8" ht="15" customHeight="1" x14ac:dyDescent="0.2">
      <c r="A95" s="209"/>
      <c r="B95" s="199"/>
      <c r="C95" s="200"/>
      <c r="D95" s="202"/>
      <c r="E95" s="198"/>
      <c r="F95" s="199"/>
      <c r="G95" s="200"/>
      <c r="H95" s="203"/>
    </row>
    <row r="96" spans="1:8" ht="15" customHeight="1" x14ac:dyDescent="0.2">
      <c r="A96" s="209"/>
      <c r="B96" s="199"/>
      <c r="C96" s="200"/>
      <c r="D96" s="202"/>
      <c r="E96" s="198"/>
      <c r="F96" s="199"/>
      <c r="G96" s="200"/>
      <c r="H96" s="203"/>
    </row>
    <row r="97" spans="1:8" ht="15" customHeight="1" x14ac:dyDescent="0.2">
      <c r="A97" s="209"/>
      <c r="B97" s="199"/>
      <c r="C97" s="200"/>
      <c r="D97" s="202"/>
      <c r="E97" s="198"/>
      <c r="F97" s="199"/>
      <c r="G97" s="200"/>
      <c r="H97" s="203"/>
    </row>
    <row r="98" spans="1:8" ht="15" customHeight="1" x14ac:dyDescent="0.2">
      <c r="A98" s="209"/>
      <c r="B98" s="199"/>
      <c r="C98" s="200"/>
      <c r="D98" s="202"/>
      <c r="E98" s="198"/>
      <c r="F98" s="199"/>
      <c r="G98" s="200"/>
      <c r="H98" s="203"/>
    </row>
    <row r="99" spans="1:8" ht="15" customHeight="1" x14ac:dyDescent="0.2">
      <c r="A99" s="209"/>
      <c r="B99" s="199"/>
      <c r="C99" s="200"/>
      <c r="D99" s="202"/>
      <c r="E99" s="198"/>
      <c r="F99" s="199"/>
      <c r="G99" s="200"/>
      <c r="H99" s="203"/>
    </row>
    <row r="100" spans="1:8" ht="15.75" customHeight="1" x14ac:dyDescent="0.2">
      <c r="A100" s="209"/>
      <c r="B100" s="199"/>
      <c r="C100" s="200"/>
      <c r="D100" s="202"/>
      <c r="E100" s="198"/>
      <c r="F100" s="199"/>
      <c r="G100" s="200"/>
      <c r="H100" s="203"/>
    </row>
    <row r="101" spans="1:8" ht="15" customHeight="1" x14ac:dyDescent="0.2">
      <c r="A101" s="209"/>
      <c r="B101" s="199"/>
      <c r="C101" s="200"/>
      <c r="D101" s="202"/>
      <c r="E101" s="198"/>
      <c r="F101" s="199"/>
      <c r="G101" s="200"/>
      <c r="H101" s="203"/>
    </row>
    <row r="102" spans="1:8" ht="15" customHeight="1" x14ac:dyDescent="0.2">
      <c r="A102" s="209"/>
      <c r="B102" s="199"/>
      <c r="C102" s="200"/>
      <c r="D102" s="202"/>
      <c r="E102" s="198"/>
      <c r="F102" s="199"/>
      <c r="G102" s="200"/>
      <c r="H102" s="203"/>
    </row>
    <row r="103" spans="1:8" ht="15" customHeight="1" x14ac:dyDescent="0.2">
      <c r="A103" s="209"/>
      <c r="B103" s="199"/>
      <c r="C103" s="200"/>
      <c r="D103" s="202"/>
      <c r="E103" s="198"/>
      <c r="F103" s="199"/>
      <c r="G103" s="200"/>
      <c r="H103" s="203"/>
    </row>
    <row r="104" spans="1:8" ht="15" customHeight="1" x14ac:dyDescent="0.2">
      <c r="A104" s="209"/>
      <c r="B104" s="199"/>
      <c r="C104" s="200"/>
      <c r="D104" s="202"/>
      <c r="E104" s="198"/>
      <c r="F104" s="199"/>
      <c r="G104" s="200"/>
      <c r="H104" s="203"/>
    </row>
    <row r="105" spans="1:8" ht="15" customHeight="1" x14ac:dyDescent="0.2">
      <c r="A105" s="209"/>
      <c r="B105" s="199"/>
      <c r="C105" s="200"/>
      <c r="D105" s="202"/>
      <c r="E105" s="198"/>
      <c r="F105" s="199"/>
      <c r="G105" s="200"/>
      <c r="H105" s="203"/>
    </row>
    <row r="106" spans="1:8" ht="15" customHeight="1" x14ac:dyDescent="0.2">
      <c r="A106" s="209"/>
      <c r="B106" s="199"/>
      <c r="C106" s="200"/>
      <c r="D106" s="202"/>
      <c r="E106" s="198"/>
      <c r="F106" s="199"/>
      <c r="G106" s="200"/>
      <c r="H106" s="203"/>
    </row>
    <row r="107" spans="1:8" ht="15" customHeight="1" x14ac:dyDescent="0.2">
      <c r="A107" s="209"/>
      <c r="B107" s="199"/>
      <c r="C107" s="200"/>
      <c r="D107" s="202"/>
      <c r="E107" s="198"/>
      <c r="F107" s="199"/>
      <c r="G107" s="200"/>
      <c r="H107" s="203"/>
    </row>
    <row r="108" spans="1:8" ht="15" customHeight="1" x14ac:dyDescent="0.2">
      <c r="A108" s="209"/>
      <c r="B108" s="199"/>
      <c r="C108" s="200"/>
      <c r="D108" s="202"/>
      <c r="E108" s="198"/>
      <c r="F108" s="199"/>
      <c r="G108" s="200"/>
      <c r="H108" s="203"/>
    </row>
    <row r="109" spans="1:8" ht="15" customHeight="1" x14ac:dyDescent="0.2">
      <c r="A109" s="209"/>
      <c r="B109" s="199"/>
      <c r="C109" s="200"/>
      <c r="D109" s="202"/>
      <c r="E109" s="198"/>
      <c r="F109" s="199"/>
      <c r="G109" s="200"/>
      <c r="H109" s="203"/>
    </row>
    <row r="110" spans="1:8" ht="15" customHeight="1" x14ac:dyDescent="0.2">
      <c r="A110" s="209"/>
      <c r="B110" s="199"/>
      <c r="C110" s="200"/>
      <c r="D110" s="202"/>
      <c r="E110" s="198"/>
      <c r="F110" s="199"/>
      <c r="G110" s="200"/>
      <c r="H110" s="203"/>
    </row>
    <row r="111" spans="1:8" ht="15" customHeight="1" x14ac:dyDescent="0.2">
      <c r="A111" s="209"/>
      <c r="B111" s="199"/>
      <c r="C111" s="200"/>
      <c r="D111" s="202"/>
      <c r="E111" s="198"/>
      <c r="F111" s="199"/>
      <c r="G111" s="200"/>
      <c r="H111" s="203"/>
    </row>
    <row r="112" spans="1:8" ht="15" customHeight="1" x14ac:dyDescent="0.2">
      <c r="A112" s="209"/>
      <c r="B112" s="199"/>
      <c r="C112" s="200"/>
      <c r="D112" s="202"/>
      <c r="E112" s="198"/>
      <c r="F112" s="199"/>
      <c r="G112" s="200"/>
      <c r="H112" s="203"/>
    </row>
    <row r="113" spans="1:8" ht="15" customHeight="1" x14ac:dyDescent="0.2">
      <c r="A113" s="209"/>
      <c r="B113" s="199"/>
      <c r="C113" s="200"/>
      <c r="D113" s="202"/>
      <c r="E113" s="198"/>
      <c r="F113" s="199"/>
      <c r="G113" s="200"/>
      <c r="H113" s="203"/>
    </row>
    <row r="114" spans="1:8" ht="15" customHeight="1" x14ac:dyDescent="0.2">
      <c r="A114" s="209"/>
      <c r="B114" s="199"/>
      <c r="C114" s="200"/>
      <c r="D114" s="202"/>
      <c r="E114" s="198"/>
      <c r="F114" s="199"/>
      <c r="G114" s="200"/>
      <c r="H114" s="203"/>
    </row>
    <row r="115" spans="1:8" ht="15" customHeight="1" x14ac:dyDescent="0.2">
      <c r="A115" s="209"/>
      <c r="B115" s="199"/>
      <c r="C115" s="200"/>
      <c r="D115" s="202"/>
      <c r="E115" s="198"/>
      <c r="F115" s="199"/>
      <c r="G115" s="200"/>
      <c r="H115" s="203"/>
    </row>
    <row r="116" spans="1:8" ht="15" customHeight="1" x14ac:dyDescent="0.2">
      <c r="A116" s="209"/>
      <c r="B116" s="199"/>
      <c r="C116" s="200"/>
      <c r="D116" s="202"/>
      <c r="E116" s="198"/>
      <c r="F116" s="199"/>
      <c r="G116" s="200"/>
      <c r="H116" s="203"/>
    </row>
    <row r="117" spans="1:8" ht="15" customHeight="1" x14ac:dyDescent="0.2">
      <c r="A117" s="209"/>
      <c r="B117" s="199"/>
      <c r="C117" s="200"/>
      <c r="D117" s="202"/>
      <c r="E117" s="198"/>
      <c r="F117" s="199"/>
      <c r="G117" s="200"/>
      <c r="H117" s="203"/>
    </row>
    <row r="118" spans="1:8" ht="15" customHeight="1" x14ac:dyDescent="0.2">
      <c r="A118" s="209"/>
      <c r="B118" s="199"/>
      <c r="C118" s="200"/>
      <c r="D118" s="202"/>
      <c r="E118" s="198"/>
      <c r="F118" s="199"/>
      <c r="G118" s="200"/>
      <c r="H118" s="203"/>
    </row>
    <row r="119" spans="1:8" ht="15" customHeight="1" x14ac:dyDescent="0.2">
      <c r="A119" s="209"/>
      <c r="B119" s="199"/>
      <c r="C119" s="200"/>
      <c r="D119" s="202"/>
      <c r="E119" s="198"/>
      <c r="F119" s="199"/>
      <c r="G119" s="200"/>
      <c r="H119" s="203"/>
    </row>
    <row r="120" spans="1:8" ht="15" customHeight="1" x14ac:dyDescent="0.2">
      <c r="A120" s="209"/>
      <c r="B120" s="199"/>
      <c r="C120" s="200"/>
      <c r="D120" s="202"/>
      <c r="E120" s="198"/>
      <c r="F120" s="199"/>
      <c r="G120" s="200"/>
      <c r="H120" s="203"/>
    </row>
    <row r="121" spans="1:8" ht="15" customHeight="1" x14ac:dyDescent="0.2">
      <c r="A121" s="209"/>
      <c r="B121" s="199"/>
      <c r="C121" s="200"/>
      <c r="D121" s="202"/>
      <c r="E121" s="198"/>
      <c r="F121" s="199"/>
      <c r="G121" s="200"/>
      <c r="H121" s="203"/>
    </row>
    <row r="122" spans="1:8" ht="15" customHeight="1" x14ac:dyDescent="0.2">
      <c r="A122" s="209"/>
      <c r="B122" s="199"/>
      <c r="C122" s="200"/>
      <c r="D122" s="202"/>
      <c r="E122" s="198"/>
      <c r="F122" s="199"/>
      <c r="G122" s="200"/>
      <c r="H122" s="203"/>
    </row>
    <row r="123" spans="1:8" ht="15" customHeight="1" x14ac:dyDescent="0.2">
      <c r="A123" s="209"/>
      <c r="B123" s="199"/>
      <c r="C123" s="200"/>
      <c r="D123" s="202"/>
      <c r="E123" s="198"/>
      <c r="F123" s="199"/>
      <c r="G123" s="200"/>
      <c r="H123" s="203"/>
    </row>
    <row r="124" spans="1:8" ht="15" customHeight="1" x14ac:dyDescent="0.2">
      <c r="A124" s="209"/>
      <c r="B124" s="199"/>
      <c r="C124" s="200"/>
      <c r="D124" s="202"/>
      <c r="E124" s="198"/>
      <c r="F124" s="199"/>
      <c r="G124" s="200"/>
      <c r="H124" s="203"/>
    </row>
    <row r="125" spans="1:8" ht="15" customHeight="1" x14ac:dyDescent="0.2">
      <c r="A125" s="209"/>
      <c r="B125" s="199"/>
      <c r="C125" s="200"/>
      <c r="D125" s="202"/>
      <c r="E125" s="198"/>
      <c r="F125" s="199"/>
      <c r="G125" s="200"/>
      <c r="H125" s="203"/>
    </row>
    <row r="126" spans="1:8" ht="15" customHeight="1" x14ac:dyDescent="0.2">
      <c r="A126" s="209"/>
      <c r="B126" s="199"/>
      <c r="C126" s="200"/>
      <c r="D126" s="202"/>
      <c r="E126" s="198"/>
      <c r="F126" s="199"/>
      <c r="G126" s="200"/>
      <c r="H126" s="203"/>
    </row>
    <row r="127" spans="1:8" ht="15" customHeight="1" x14ac:dyDescent="0.2">
      <c r="A127" s="209"/>
      <c r="B127" s="199"/>
      <c r="C127" s="200"/>
      <c r="D127" s="202"/>
      <c r="E127" s="198"/>
      <c r="F127" s="199"/>
      <c r="G127" s="200"/>
      <c r="H127" s="203"/>
    </row>
    <row r="128" spans="1:8" ht="15" customHeight="1" x14ac:dyDescent="0.2">
      <c r="A128" s="209"/>
      <c r="B128" s="199"/>
      <c r="C128" s="200"/>
      <c r="D128" s="202"/>
      <c r="E128" s="198"/>
      <c r="F128" s="199"/>
      <c r="G128" s="200"/>
      <c r="H128" s="203"/>
    </row>
    <row r="129" spans="1:8" ht="15" customHeight="1" x14ac:dyDescent="0.2">
      <c r="A129" s="209"/>
      <c r="B129" s="199"/>
      <c r="C129" s="200"/>
      <c r="D129" s="202"/>
      <c r="E129" s="198"/>
      <c r="F129" s="199"/>
      <c r="G129" s="200"/>
      <c r="H129" s="203"/>
    </row>
    <row r="130" spans="1:8" ht="15" customHeight="1" x14ac:dyDescent="0.2">
      <c r="A130" s="209"/>
      <c r="B130" s="199"/>
      <c r="C130" s="200"/>
      <c r="D130" s="202"/>
      <c r="E130" s="198"/>
      <c r="F130" s="199"/>
      <c r="G130" s="200"/>
      <c r="H130" s="203"/>
    </row>
    <row r="131" spans="1:8" ht="15" customHeight="1" x14ac:dyDescent="0.2">
      <c r="A131" s="209"/>
      <c r="B131" s="199"/>
      <c r="C131" s="200"/>
      <c r="D131" s="202"/>
      <c r="E131" s="198"/>
      <c r="F131" s="199"/>
      <c r="G131" s="200"/>
      <c r="H131" s="203"/>
    </row>
    <row r="132" spans="1:8" ht="15" customHeight="1" x14ac:dyDescent="0.2">
      <c r="A132" s="209"/>
      <c r="B132" s="199"/>
      <c r="C132" s="200"/>
      <c r="D132" s="202"/>
      <c r="E132" s="198"/>
      <c r="F132" s="199"/>
      <c r="G132" s="200"/>
      <c r="H132" s="203"/>
    </row>
    <row r="133" spans="1:8" ht="15" customHeight="1" x14ac:dyDescent="0.2">
      <c r="A133" s="209"/>
      <c r="B133" s="199"/>
      <c r="C133" s="200"/>
      <c r="D133" s="202"/>
      <c r="E133" s="198"/>
      <c r="F133" s="199"/>
      <c r="G133" s="203"/>
      <c r="H133" s="203"/>
    </row>
    <row r="134" spans="1:8" ht="15" customHeight="1" x14ac:dyDescent="0.2">
      <c r="A134" s="209"/>
      <c r="B134" s="199"/>
      <c r="C134" s="200"/>
      <c r="D134" s="202"/>
      <c r="E134" s="198"/>
      <c r="F134" s="199"/>
      <c r="G134" s="203"/>
      <c r="H134" s="203"/>
    </row>
    <row r="135" spans="1:8" ht="15" customHeight="1" x14ac:dyDescent="0.2">
      <c r="A135" s="209"/>
      <c r="B135" s="199"/>
      <c r="C135" s="200"/>
      <c r="D135" s="202"/>
      <c r="E135" s="198"/>
      <c r="F135" s="199"/>
      <c r="G135" s="203"/>
      <c r="H135" s="203"/>
    </row>
    <row r="136" spans="1:8" ht="15" customHeight="1" x14ac:dyDescent="0.2">
      <c r="A136" s="209"/>
      <c r="B136" s="199"/>
      <c r="C136" s="200"/>
      <c r="D136" s="202"/>
      <c r="E136" s="198"/>
      <c r="F136" s="199"/>
      <c r="G136" s="203"/>
      <c r="H136" s="203"/>
    </row>
    <row r="137" spans="1:8" ht="15" customHeight="1" x14ac:dyDescent="0.2">
      <c r="A137" s="209"/>
      <c r="B137" s="199"/>
      <c r="C137" s="200"/>
      <c r="D137" s="202"/>
      <c r="E137" s="198"/>
      <c r="F137" s="199"/>
      <c r="G137" s="203"/>
      <c r="H137" s="203"/>
    </row>
    <row r="138" spans="1:8" ht="15" customHeight="1" x14ac:dyDescent="0.2">
      <c r="A138" s="209"/>
      <c r="B138" s="199"/>
      <c r="C138" s="200"/>
      <c r="D138" s="202"/>
      <c r="E138" s="198"/>
      <c r="F138" s="199"/>
      <c r="G138" s="203"/>
      <c r="H138" s="203"/>
    </row>
    <row r="139" spans="1:8" ht="15" customHeight="1" x14ac:dyDescent="0.2">
      <c r="A139" s="209"/>
      <c r="B139" s="199"/>
      <c r="C139" s="200"/>
      <c r="D139" s="202"/>
      <c r="E139" s="198"/>
      <c r="F139" s="199"/>
      <c r="G139" s="203"/>
      <c r="H139" s="203"/>
    </row>
    <row r="140" spans="1:8" ht="15" customHeight="1" x14ac:dyDescent="0.2">
      <c r="A140" s="209"/>
      <c r="B140" s="199"/>
      <c r="C140" s="200"/>
      <c r="D140" s="202"/>
      <c r="E140" s="198"/>
      <c r="F140" s="199"/>
      <c r="G140" s="203"/>
      <c r="H140" s="203"/>
    </row>
    <row r="141" spans="1:8" ht="15" customHeight="1" x14ac:dyDescent="0.2">
      <c r="A141" s="209"/>
      <c r="B141" s="199"/>
      <c r="C141" s="200"/>
      <c r="D141" s="202"/>
      <c r="E141" s="198"/>
      <c r="F141" s="199"/>
      <c r="G141" s="203"/>
      <c r="H141" s="203"/>
    </row>
    <row r="142" spans="1:8" ht="15" customHeight="1" x14ac:dyDescent="0.2">
      <c r="A142" s="209"/>
      <c r="B142" s="199"/>
      <c r="C142" s="200"/>
      <c r="D142" s="202"/>
      <c r="E142" s="198"/>
      <c r="F142" s="199"/>
      <c r="G142" s="203"/>
      <c r="H142" s="203"/>
    </row>
    <row r="143" spans="1:8" ht="15" customHeight="1" x14ac:dyDescent="0.2">
      <c r="A143" s="209"/>
      <c r="B143" s="199"/>
      <c r="C143" s="200"/>
      <c r="D143" s="202"/>
      <c r="E143" s="198"/>
      <c r="F143" s="199"/>
      <c r="G143" s="203"/>
      <c r="H143" s="203"/>
    </row>
    <row r="144" spans="1:8" ht="15" customHeight="1" x14ac:dyDescent="0.2">
      <c r="A144" s="209"/>
      <c r="B144" s="199"/>
      <c r="C144" s="200"/>
      <c r="D144" s="202"/>
      <c r="E144" s="198"/>
      <c r="F144" s="199"/>
      <c r="G144" s="203"/>
      <c r="H144" s="203"/>
    </row>
    <row r="145" spans="1:8" ht="15" customHeight="1" x14ac:dyDescent="0.2">
      <c r="A145" s="209"/>
      <c r="B145" s="199"/>
      <c r="C145" s="200"/>
      <c r="D145" s="202"/>
      <c r="E145" s="198"/>
      <c r="F145" s="199"/>
      <c r="G145" s="203"/>
      <c r="H145" s="203"/>
    </row>
    <row r="146" spans="1:8" ht="15" customHeight="1" x14ac:dyDescent="0.2">
      <c r="A146" s="209"/>
      <c r="B146" s="199"/>
      <c r="C146" s="200"/>
      <c r="D146" s="202"/>
      <c r="E146" s="198"/>
      <c r="F146" s="199"/>
      <c r="G146" s="203"/>
      <c r="H146" s="203"/>
    </row>
    <row r="147" spans="1:8" ht="15" customHeight="1" x14ac:dyDescent="0.2">
      <c r="A147" s="209"/>
      <c r="B147" s="199"/>
      <c r="C147" s="200"/>
      <c r="D147" s="202"/>
      <c r="E147" s="198"/>
      <c r="F147" s="199"/>
      <c r="G147" s="203"/>
      <c r="H147" s="203"/>
    </row>
    <row r="148" spans="1:8" ht="15" customHeight="1" x14ac:dyDescent="0.2">
      <c r="A148" s="209"/>
      <c r="B148" s="199"/>
      <c r="C148" s="200"/>
      <c r="D148" s="202"/>
      <c r="E148" s="198"/>
      <c r="F148" s="199"/>
      <c r="G148" s="203"/>
      <c r="H148" s="203"/>
    </row>
    <row r="149" spans="1:8" ht="15" customHeight="1" x14ac:dyDescent="0.2">
      <c r="A149" s="209"/>
      <c r="B149" s="199"/>
      <c r="C149" s="200"/>
      <c r="D149" s="202"/>
      <c r="E149" s="198"/>
      <c r="F149" s="199"/>
      <c r="G149" s="203"/>
      <c r="H149" s="203"/>
    </row>
    <row r="150" spans="1:8" ht="15" customHeight="1" x14ac:dyDescent="0.2">
      <c r="A150" s="209"/>
      <c r="B150" s="199"/>
      <c r="C150" s="200"/>
      <c r="D150" s="202"/>
      <c r="E150" s="198"/>
      <c r="F150" s="199"/>
      <c r="G150" s="203"/>
      <c r="H150" s="203"/>
    </row>
    <row r="151" spans="1:8" ht="15" customHeight="1" x14ac:dyDescent="0.2">
      <c r="A151" s="209"/>
      <c r="B151" s="199"/>
      <c r="C151" s="200"/>
      <c r="D151" s="202"/>
      <c r="E151" s="198"/>
      <c r="F151" s="199"/>
      <c r="G151" s="203"/>
      <c r="H151" s="203"/>
    </row>
    <row r="152" spans="1:8" ht="15" customHeight="1" x14ac:dyDescent="0.2">
      <c r="A152" s="209"/>
      <c r="B152" s="199"/>
      <c r="C152" s="200"/>
      <c r="D152" s="202"/>
      <c r="E152" s="198"/>
      <c r="F152" s="199"/>
      <c r="G152" s="203"/>
      <c r="H152" s="203"/>
    </row>
    <row r="153" spans="1:8" ht="15" customHeight="1" x14ac:dyDescent="0.2">
      <c r="A153" s="209"/>
      <c r="B153" s="199"/>
      <c r="C153" s="200"/>
      <c r="D153" s="202"/>
      <c r="E153" s="198"/>
      <c r="F153" s="199"/>
      <c r="G153" s="203"/>
      <c r="H153" s="203"/>
    </row>
    <row r="154" spans="1:8" ht="15" customHeight="1" x14ac:dyDescent="0.2">
      <c r="A154" s="209"/>
      <c r="B154" s="199"/>
      <c r="C154" s="200"/>
      <c r="D154" s="202"/>
      <c r="E154" s="198"/>
      <c r="F154" s="199"/>
      <c r="G154" s="203"/>
      <c r="H154" s="203"/>
    </row>
    <row r="155" spans="1:8" ht="15" customHeight="1" x14ac:dyDescent="0.2">
      <c r="A155" s="209"/>
      <c r="B155" s="199"/>
      <c r="C155" s="200"/>
      <c r="D155" s="202"/>
      <c r="E155" s="198"/>
      <c r="F155" s="199"/>
      <c r="G155" s="203"/>
      <c r="H155" s="203"/>
    </row>
    <row r="156" spans="1:8" ht="15" customHeight="1" x14ac:dyDescent="0.2">
      <c r="A156" s="209"/>
      <c r="B156" s="199"/>
      <c r="C156" s="200"/>
      <c r="D156" s="202"/>
      <c r="E156" s="198"/>
      <c r="F156" s="199"/>
      <c r="G156" s="203"/>
      <c r="H156" s="203"/>
    </row>
    <row r="157" spans="1:8" ht="15" customHeight="1" x14ac:dyDescent="0.2">
      <c r="A157" s="209"/>
      <c r="B157" s="199"/>
      <c r="C157" s="200"/>
      <c r="D157" s="202"/>
      <c r="E157" s="198"/>
      <c r="F157" s="199"/>
      <c r="G157" s="203"/>
      <c r="H157" s="203"/>
    </row>
    <row r="158" spans="1:8" ht="15" customHeight="1" x14ac:dyDescent="0.2">
      <c r="A158" s="209"/>
      <c r="B158" s="199"/>
      <c r="C158" s="200"/>
      <c r="D158" s="202"/>
      <c r="E158" s="198"/>
      <c r="F158" s="199"/>
      <c r="G158" s="203"/>
      <c r="H158" s="203"/>
    </row>
    <row r="159" spans="1:8" ht="15" customHeight="1" x14ac:dyDescent="0.2">
      <c r="A159" s="209"/>
      <c r="B159" s="199"/>
      <c r="C159" s="200"/>
      <c r="D159" s="202"/>
      <c r="E159" s="198"/>
      <c r="F159" s="199"/>
      <c r="G159" s="203"/>
      <c r="H159" s="203"/>
    </row>
    <row r="160" spans="1:8" ht="15" customHeight="1" x14ac:dyDescent="0.2">
      <c r="A160" s="209"/>
      <c r="B160" s="199"/>
      <c r="C160" s="200"/>
      <c r="D160" s="202"/>
      <c r="E160" s="198"/>
      <c r="F160" s="199"/>
      <c r="G160" s="203"/>
      <c r="H160" s="203"/>
    </row>
    <row r="161" spans="1:8" ht="15" customHeight="1" x14ac:dyDescent="0.2">
      <c r="A161" s="209"/>
      <c r="B161" s="199"/>
      <c r="C161" s="200"/>
      <c r="D161" s="202"/>
      <c r="E161" s="198"/>
      <c r="F161" s="199"/>
      <c r="G161" s="203"/>
      <c r="H161" s="203"/>
    </row>
    <row r="162" spans="1:8" ht="15" customHeight="1" x14ac:dyDescent="0.2">
      <c r="A162" s="209"/>
      <c r="B162" s="199"/>
      <c r="C162" s="200"/>
      <c r="D162" s="202"/>
      <c r="E162" s="198"/>
      <c r="F162" s="199"/>
      <c r="G162" s="203"/>
      <c r="H162" s="203"/>
    </row>
    <row r="163" spans="1:8" ht="15" customHeight="1" x14ac:dyDescent="0.2">
      <c r="A163" s="209"/>
      <c r="B163" s="199"/>
      <c r="C163" s="200"/>
      <c r="D163" s="202"/>
      <c r="E163" s="198"/>
      <c r="F163" s="199"/>
      <c r="G163" s="203"/>
      <c r="H163" s="203"/>
    </row>
    <row r="164" spans="1:8" ht="15" customHeight="1" x14ac:dyDescent="0.2">
      <c r="A164" s="209"/>
      <c r="B164" s="199"/>
      <c r="C164" s="200"/>
      <c r="D164" s="202"/>
      <c r="E164" s="198"/>
      <c r="F164" s="199"/>
      <c r="G164" s="203"/>
      <c r="H164" s="203"/>
    </row>
    <row r="165" spans="1:8" ht="15" customHeight="1" x14ac:dyDescent="0.2">
      <c r="A165" s="209"/>
      <c r="B165" s="199"/>
      <c r="C165" s="200"/>
      <c r="D165" s="202"/>
      <c r="E165" s="198"/>
      <c r="F165" s="199"/>
      <c r="G165" s="203"/>
      <c r="H165" s="203"/>
    </row>
    <row r="166" spans="1:8" ht="15" customHeight="1" x14ac:dyDescent="0.2">
      <c r="A166" s="209"/>
      <c r="B166" s="199"/>
      <c r="C166" s="200"/>
      <c r="D166" s="202"/>
      <c r="E166" s="198"/>
      <c r="F166" s="199"/>
      <c r="G166" s="203"/>
      <c r="H166" s="203"/>
    </row>
    <row r="167" spans="1:8" ht="15" customHeight="1" x14ac:dyDescent="0.2">
      <c r="A167" s="209"/>
      <c r="B167" s="199"/>
      <c r="C167" s="200"/>
      <c r="D167" s="202"/>
      <c r="E167" s="198"/>
      <c r="F167" s="199"/>
      <c r="G167" s="203"/>
      <c r="H167" s="203"/>
    </row>
    <row r="168" spans="1:8" ht="15" customHeight="1" x14ac:dyDescent="0.2">
      <c r="A168" s="209"/>
      <c r="B168" s="199"/>
      <c r="C168" s="200"/>
      <c r="D168" s="202"/>
      <c r="E168" s="198"/>
      <c r="F168" s="199"/>
      <c r="G168" s="203"/>
      <c r="H168" s="203"/>
    </row>
    <row r="169" spans="1:8" ht="15" customHeight="1" x14ac:dyDescent="0.2">
      <c r="A169" s="209"/>
      <c r="B169" s="199"/>
      <c r="C169" s="200"/>
      <c r="D169" s="202"/>
      <c r="E169" s="198"/>
      <c r="F169" s="199"/>
      <c r="G169" s="203"/>
      <c r="H169" s="203"/>
    </row>
    <row r="170" spans="1:8" ht="15" customHeight="1" x14ac:dyDescent="0.2">
      <c r="A170" s="209"/>
      <c r="B170" s="199"/>
      <c r="C170" s="200"/>
      <c r="D170" s="202"/>
      <c r="E170" s="198"/>
      <c r="F170" s="199"/>
      <c r="G170" s="203"/>
      <c r="H170" s="203"/>
    </row>
    <row r="171" spans="1:8" ht="15" customHeight="1" x14ac:dyDescent="0.2">
      <c r="A171" s="209"/>
      <c r="B171" s="199"/>
      <c r="C171" s="200"/>
      <c r="D171" s="202"/>
      <c r="E171" s="198"/>
      <c r="F171" s="199"/>
      <c r="G171" s="203"/>
      <c r="H171" s="203"/>
    </row>
    <row r="172" spans="1:8" ht="15" customHeight="1" x14ac:dyDescent="0.2">
      <c r="A172" s="209"/>
      <c r="B172" s="199"/>
      <c r="C172" s="200"/>
      <c r="D172" s="202"/>
      <c r="E172" s="198"/>
      <c r="F172" s="199"/>
      <c r="G172" s="203"/>
      <c r="H172" s="203"/>
    </row>
    <row r="173" spans="1:8" ht="15" customHeight="1" x14ac:dyDescent="0.2">
      <c r="A173" s="209"/>
      <c r="B173" s="199"/>
      <c r="C173" s="200"/>
      <c r="D173" s="202"/>
      <c r="E173" s="198"/>
      <c r="F173" s="199"/>
      <c r="G173" s="203"/>
      <c r="H173" s="203"/>
    </row>
    <row r="174" spans="1:8" ht="15" customHeight="1" x14ac:dyDescent="0.2">
      <c r="A174" s="209"/>
      <c r="B174" s="199"/>
      <c r="C174" s="200"/>
      <c r="D174" s="202"/>
      <c r="E174" s="198"/>
      <c r="F174" s="199"/>
      <c r="G174" s="203"/>
      <c r="H174" s="203"/>
    </row>
    <row r="175" spans="1:8" ht="15" customHeight="1" x14ac:dyDescent="0.2">
      <c r="A175" s="209"/>
      <c r="B175" s="199"/>
      <c r="C175" s="200"/>
      <c r="D175" s="202"/>
      <c r="E175" s="198"/>
      <c r="F175" s="199"/>
      <c r="G175" s="203"/>
      <c r="H175" s="203"/>
    </row>
    <row r="176" spans="1:8" ht="15" customHeight="1" x14ac:dyDescent="0.2">
      <c r="A176" s="209"/>
      <c r="B176" s="199"/>
      <c r="C176" s="200"/>
      <c r="D176" s="202"/>
      <c r="E176" s="198"/>
      <c r="F176" s="199"/>
      <c r="G176" s="203"/>
      <c r="H176" s="203"/>
    </row>
    <row r="177" spans="1:8" ht="15" customHeight="1" x14ac:dyDescent="0.2">
      <c r="A177" s="209"/>
      <c r="B177" s="199"/>
      <c r="C177" s="200"/>
      <c r="D177" s="202"/>
      <c r="E177" s="198"/>
      <c r="F177" s="199"/>
      <c r="G177" s="203"/>
      <c r="H177" s="203"/>
    </row>
    <row r="178" spans="1:8" ht="15" customHeight="1" x14ac:dyDescent="0.2">
      <c r="A178" s="209"/>
      <c r="B178" s="199"/>
      <c r="C178" s="200"/>
      <c r="D178" s="202"/>
      <c r="E178" s="198"/>
      <c r="F178" s="199"/>
      <c r="G178" s="203"/>
      <c r="H178" s="203"/>
    </row>
    <row r="179" spans="1:8" ht="15" customHeight="1" x14ac:dyDescent="0.2">
      <c r="A179" s="209"/>
      <c r="B179" s="199"/>
      <c r="C179" s="200"/>
      <c r="D179" s="202"/>
      <c r="E179" s="198"/>
      <c r="F179" s="199"/>
      <c r="G179" s="203"/>
      <c r="H179" s="203"/>
    </row>
    <row r="180" spans="1:8" ht="15" customHeight="1" x14ac:dyDescent="0.2">
      <c r="A180" s="209"/>
      <c r="B180" s="199"/>
      <c r="C180" s="200"/>
      <c r="D180" s="202"/>
      <c r="E180" s="198"/>
      <c r="F180" s="199"/>
      <c r="G180" s="203"/>
      <c r="H180" s="203"/>
    </row>
    <row r="181" spans="1:8" ht="15" customHeight="1" x14ac:dyDescent="0.2">
      <c r="A181" s="209"/>
      <c r="B181" s="199"/>
      <c r="C181" s="200"/>
      <c r="D181" s="202"/>
      <c r="E181" s="198"/>
      <c r="F181" s="199"/>
      <c r="G181" s="203"/>
      <c r="H181" s="203"/>
    </row>
    <row r="182" spans="1:8" ht="15" customHeight="1" x14ac:dyDescent="0.2">
      <c r="A182" s="209"/>
      <c r="B182" s="199"/>
      <c r="C182" s="200"/>
      <c r="D182" s="202"/>
      <c r="E182" s="198"/>
      <c r="F182" s="199"/>
      <c r="G182" s="203"/>
      <c r="H182" s="203"/>
    </row>
    <row r="183" spans="1:8" ht="15" customHeight="1" x14ac:dyDescent="0.2">
      <c r="A183" s="209"/>
      <c r="B183" s="199"/>
      <c r="C183" s="200"/>
      <c r="D183" s="202"/>
      <c r="E183" s="198"/>
      <c r="F183" s="199"/>
      <c r="G183" s="203"/>
      <c r="H183" s="203"/>
    </row>
    <row r="184" spans="1:8" ht="15" customHeight="1" x14ac:dyDescent="0.2">
      <c r="A184" s="209"/>
      <c r="B184" s="199"/>
      <c r="C184" s="200"/>
      <c r="D184" s="202"/>
      <c r="E184" s="198"/>
      <c r="F184" s="199"/>
      <c r="G184" s="203"/>
      <c r="H184" s="203"/>
    </row>
    <row r="185" spans="1:8" ht="15" customHeight="1" x14ac:dyDescent="0.2">
      <c r="A185" s="209"/>
      <c r="B185" s="199"/>
      <c r="C185" s="200"/>
      <c r="D185" s="202"/>
      <c r="E185" s="198"/>
      <c r="F185" s="199"/>
      <c r="G185" s="203"/>
      <c r="H185" s="203"/>
    </row>
    <row r="186" spans="1:8" ht="15" customHeight="1" x14ac:dyDescent="0.2">
      <c r="A186" s="209"/>
      <c r="B186" s="199"/>
      <c r="C186" s="200"/>
      <c r="D186" s="202"/>
      <c r="E186" s="198"/>
      <c r="F186" s="199"/>
      <c r="G186" s="203"/>
      <c r="H186" s="203"/>
    </row>
    <row r="187" spans="1:8" ht="15" customHeight="1" x14ac:dyDescent="0.2">
      <c r="A187" s="209"/>
      <c r="B187" s="199"/>
      <c r="C187" s="200"/>
      <c r="D187" s="202"/>
      <c r="E187" s="198"/>
      <c r="F187" s="199"/>
      <c r="G187" s="203"/>
      <c r="H187" s="203"/>
    </row>
    <row r="188" spans="1:8" ht="15" customHeight="1" x14ac:dyDescent="0.2">
      <c r="A188" s="209"/>
      <c r="B188" s="199"/>
      <c r="C188" s="200"/>
      <c r="D188" s="202"/>
      <c r="E188" s="198"/>
      <c r="F188" s="199"/>
      <c r="G188" s="203"/>
      <c r="H188" s="203"/>
    </row>
    <row r="189" spans="1:8" ht="15" customHeight="1" x14ac:dyDescent="0.2">
      <c r="A189" s="209"/>
      <c r="B189" s="199"/>
      <c r="C189" s="200"/>
      <c r="D189" s="202"/>
      <c r="E189" s="198"/>
      <c r="F189" s="199"/>
      <c r="G189" s="203"/>
      <c r="H189" s="203"/>
    </row>
    <row r="190" spans="1:8" ht="15" customHeight="1" x14ac:dyDescent="0.2">
      <c r="A190" s="209"/>
      <c r="B190" s="199"/>
      <c r="C190" s="200"/>
      <c r="D190" s="202"/>
      <c r="E190" s="198"/>
      <c r="F190" s="199"/>
      <c r="G190" s="203"/>
      <c r="H190" s="203"/>
    </row>
    <row r="191" spans="1:8" ht="15" customHeight="1" x14ac:dyDescent="0.2">
      <c r="A191" s="209"/>
      <c r="B191" s="199"/>
      <c r="C191" s="200"/>
      <c r="D191" s="202"/>
      <c r="E191" s="198"/>
      <c r="F191" s="199"/>
      <c r="G191" s="203"/>
      <c r="H191" s="203"/>
    </row>
    <row r="192" spans="1:8" ht="15" customHeight="1" x14ac:dyDescent="0.2">
      <c r="A192" s="209"/>
      <c r="B192" s="199"/>
      <c r="C192" s="200"/>
      <c r="D192" s="202"/>
      <c r="E192" s="198"/>
      <c r="F192" s="199"/>
      <c r="G192" s="203"/>
      <c r="H192" s="203"/>
    </row>
    <row r="193" spans="1:8" ht="15" customHeight="1" x14ac:dyDescent="0.2">
      <c r="A193" s="209"/>
      <c r="B193" s="199"/>
      <c r="C193" s="200"/>
      <c r="D193" s="202"/>
      <c r="E193" s="198"/>
      <c r="F193" s="199"/>
      <c r="G193" s="203"/>
      <c r="H193" s="203"/>
    </row>
    <row r="194" spans="1:8" ht="15" customHeight="1" x14ac:dyDescent="0.2">
      <c r="A194" s="209"/>
      <c r="B194" s="199"/>
      <c r="C194" s="200"/>
      <c r="D194" s="202"/>
      <c r="E194" s="198"/>
      <c r="F194" s="199"/>
      <c r="G194" s="203"/>
      <c r="H194" s="203"/>
    </row>
    <row r="195" spans="1:8" ht="15" customHeight="1" x14ac:dyDescent="0.2">
      <c r="A195" s="209"/>
      <c r="B195" s="199"/>
      <c r="C195" s="200"/>
      <c r="D195" s="202"/>
      <c r="E195" s="198"/>
      <c r="F195" s="199"/>
      <c r="G195" s="203"/>
      <c r="H195" s="203"/>
    </row>
    <row r="196" spans="1:8" ht="15" customHeight="1" x14ac:dyDescent="0.2">
      <c r="A196" s="209"/>
      <c r="B196" s="199"/>
      <c r="C196" s="200"/>
      <c r="D196" s="202"/>
      <c r="E196" s="198"/>
      <c r="F196" s="199"/>
      <c r="G196" s="203"/>
      <c r="H196" s="203"/>
    </row>
    <row r="197" spans="1:8" ht="15" customHeight="1" x14ac:dyDescent="0.2">
      <c r="A197" s="209"/>
      <c r="B197" s="199"/>
      <c r="C197" s="200"/>
      <c r="D197" s="202"/>
      <c r="E197" s="198"/>
      <c r="F197" s="199"/>
      <c r="G197" s="203"/>
      <c r="H197" s="203"/>
    </row>
    <row r="198" spans="1:8" ht="15" customHeight="1" x14ac:dyDescent="0.2">
      <c r="A198" s="209"/>
      <c r="B198" s="199"/>
      <c r="C198" s="200"/>
      <c r="D198" s="202"/>
      <c r="E198" s="198"/>
      <c r="F198" s="199"/>
      <c r="G198" s="203"/>
      <c r="H198" s="203"/>
    </row>
    <row r="199" spans="1:8" ht="15" customHeight="1" x14ac:dyDescent="0.2">
      <c r="A199" s="209"/>
      <c r="B199" s="199"/>
      <c r="C199" s="200"/>
      <c r="D199" s="202"/>
      <c r="E199" s="198"/>
      <c r="F199" s="199"/>
      <c r="G199" s="203"/>
      <c r="H199" s="203"/>
    </row>
    <row r="200" spans="1:8" ht="15" customHeight="1" x14ac:dyDescent="0.2">
      <c r="A200" s="209"/>
      <c r="B200" s="199"/>
      <c r="C200" s="200"/>
      <c r="D200" s="202"/>
      <c r="E200" s="198"/>
      <c r="F200" s="199"/>
      <c r="G200" s="203"/>
      <c r="H200" s="203"/>
    </row>
    <row r="201" spans="1:8" ht="15" customHeight="1" x14ac:dyDescent="0.2">
      <c r="A201" s="209"/>
      <c r="B201" s="199"/>
      <c r="C201" s="200"/>
      <c r="D201" s="202"/>
      <c r="E201" s="198"/>
      <c r="F201" s="199"/>
      <c r="G201" s="203"/>
      <c r="H201" s="203"/>
    </row>
    <row r="202" spans="1:8" ht="15" customHeight="1" x14ac:dyDescent="0.2">
      <c r="A202" s="209"/>
      <c r="B202" s="199"/>
      <c r="C202" s="200"/>
      <c r="D202" s="202"/>
      <c r="E202" s="198"/>
      <c r="F202" s="199"/>
      <c r="G202" s="203"/>
      <c r="H202" s="203"/>
    </row>
    <row r="203" spans="1:8" ht="15" customHeight="1" x14ac:dyDescent="0.2">
      <c r="A203" s="209"/>
      <c r="B203" s="199"/>
      <c r="C203" s="200"/>
      <c r="D203" s="202"/>
      <c r="E203" s="198"/>
      <c r="F203" s="199"/>
      <c r="G203" s="203"/>
      <c r="H203" s="203"/>
    </row>
    <row r="204" spans="1:8" ht="15" customHeight="1" x14ac:dyDescent="0.2">
      <c r="A204" s="209"/>
      <c r="B204" s="199"/>
      <c r="C204" s="200"/>
      <c r="D204" s="202"/>
      <c r="E204" s="198"/>
      <c r="F204" s="199"/>
      <c r="G204" s="203"/>
      <c r="H204" s="203"/>
    </row>
    <row r="205" spans="1:8" ht="15" customHeight="1" x14ac:dyDescent="0.2">
      <c r="A205" s="209"/>
      <c r="B205" s="199"/>
      <c r="C205" s="200"/>
      <c r="D205" s="202"/>
      <c r="E205" s="198"/>
      <c r="F205" s="199"/>
      <c r="G205" s="203"/>
      <c r="H205" s="203"/>
    </row>
    <row r="206" spans="1:8" ht="15" customHeight="1" x14ac:dyDescent="0.2">
      <c r="A206" s="209"/>
      <c r="B206" s="199"/>
      <c r="C206" s="200"/>
      <c r="D206" s="202"/>
      <c r="E206" s="198"/>
      <c r="F206" s="199"/>
      <c r="G206" s="203"/>
      <c r="H206" s="203"/>
    </row>
    <row r="207" spans="1:8" ht="15" customHeight="1" x14ac:dyDescent="0.2">
      <c r="A207" s="209"/>
      <c r="B207" s="199"/>
      <c r="C207" s="200"/>
      <c r="D207" s="202"/>
      <c r="E207" s="198"/>
      <c r="F207" s="199"/>
      <c r="G207" s="203"/>
      <c r="H207" s="203"/>
    </row>
    <row r="208" spans="1:8" ht="15" customHeight="1" x14ac:dyDescent="0.2">
      <c r="A208" s="209"/>
      <c r="B208" s="199"/>
      <c r="C208" s="200"/>
      <c r="D208" s="202"/>
      <c r="E208" s="198"/>
      <c r="F208" s="199"/>
      <c r="G208" s="203"/>
      <c r="H208" s="203"/>
    </row>
    <row r="209" spans="1:8" ht="15" customHeight="1" x14ac:dyDescent="0.2">
      <c r="A209" s="209"/>
      <c r="B209" s="199"/>
      <c r="C209" s="200"/>
      <c r="D209" s="202"/>
      <c r="E209" s="198"/>
      <c r="F209" s="199"/>
      <c r="G209" s="203"/>
      <c r="H209" s="203"/>
    </row>
    <row r="210" spans="1:8" ht="15" customHeight="1" x14ac:dyDescent="0.2">
      <c r="A210" s="209"/>
      <c r="B210" s="199"/>
      <c r="C210" s="200"/>
      <c r="D210" s="202"/>
      <c r="E210" s="198"/>
      <c r="F210" s="199"/>
      <c r="G210" s="203"/>
      <c r="H210" s="203"/>
    </row>
    <row r="211" spans="1:8" ht="15" customHeight="1" x14ac:dyDescent="0.2">
      <c r="A211" s="209"/>
      <c r="B211" s="199"/>
      <c r="C211" s="200"/>
      <c r="D211" s="202"/>
      <c r="E211" s="198"/>
      <c r="F211" s="199"/>
      <c r="G211" s="203"/>
      <c r="H211" s="203"/>
    </row>
    <row r="212" spans="1:8" ht="15" customHeight="1" x14ac:dyDescent="0.2">
      <c r="A212" s="209"/>
      <c r="B212" s="199"/>
      <c r="C212" s="200"/>
      <c r="D212" s="202"/>
      <c r="E212" s="198"/>
      <c r="F212" s="199"/>
      <c r="G212" s="203"/>
      <c r="H212" s="203"/>
    </row>
    <row r="213" spans="1:8" ht="15" customHeight="1" x14ac:dyDescent="0.2">
      <c r="A213" s="209"/>
      <c r="B213" s="199"/>
      <c r="C213" s="200"/>
      <c r="D213" s="202"/>
      <c r="E213" s="198"/>
      <c r="F213" s="199"/>
      <c r="G213" s="203"/>
      <c r="H213" s="203"/>
    </row>
    <row r="214" spans="1:8" ht="15" customHeight="1" x14ac:dyDescent="0.2">
      <c r="A214" s="209"/>
      <c r="B214" s="199"/>
      <c r="C214" s="200"/>
      <c r="D214" s="202"/>
      <c r="E214" s="198"/>
      <c r="F214" s="199"/>
      <c r="G214" s="203"/>
      <c r="H214" s="203"/>
    </row>
    <row r="215" spans="1:8" ht="15" customHeight="1" x14ac:dyDescent="0.2">
      <c r="A215" s="209"/>
      <c r="B215" s="199"/>
      <c r="C215" s="200"/>
      <c r="D215" s="202"/>
      <c r="E215" s="198"/>
      <c r="F215" s="199"/>
      <c r="G215" s="203"/>
      <c r="H215" s="203"/>
    </row>
    <row r="216" spans="1:8" ht="15" customHeight="1" x14ac:dyDescent="0.2">
      <c r="A216" s="209"/>
      <c r="B216" s="199"/>
      <c r="C216" s="200"/>
      <c r="D216" s="202"/>
      <c r="E216" s="198"/>
      <c r="F216" s="199"/>
      <c r="G216" s="203"/>
      <c r="H216" s="203"/>
    </row>
    <row r="217" spans="1:8" ht="15" customHeight="1" x14ac:dyDescent="0.2">
      <c r="A217" s="209"/>
      <c r="B217" s="199"/>
      <c r="C217" s="200"/>
      <c r="D217" s="202"/>
      <c r="E217" s="198"/>
      <c r="F217" s="199"/>
      <c r="G217" s="203"/>
      <c r="H217" s="203"/>
    </row>
    <row r="218" spans="1:8" ht="15" customHeight="1" x14ac:dyDescent="0.2">
      <c r="A218" s="209"/>
      <c r="B218" s="199"/>
      <c r="C218" s="200"/>
      <c r="D218" s="202"/>
      <c r="E218" s="198"/>
      <c r="F218" s="199"/>
      <c r="G218" s="203"/>
      <c r="H218" s="203"/>
    </row>
    <row r="219" spans="1:8" ht="15" customHeight="1" x14ac:dyDescent="0.2">
      <c r="A219" s="209"/>
      <c r="B219" s="199"/>
      <c r="C219" s="200"/>
      <c r="D219" s="202"/>
      <c r="E219" s="198"/>
      <c r="F219" s="199"/>
      <c r="G219" s="203"/>
      <c r="H219" s="203"/>
    </row>
    <row r="220" spans="1:8" ht="15" customHeight="1" x14ac:dyDescent="0.2">
      <c r="A220" s="209"/>
      <c r="B220" s="199"/>
      <c r="C220" s="200"/>
      <c r="D220" s="202"/>
      <c r="E220" s="198"/>
      <c r="F220" s="199"/>
      <c r="G220" s="203"/>
      <c r="H220" s="203"/>
    </row>
    <row r="221" spans="1:8" ht="15" customHeight="1" x14ac:dyDescent="0.2">
      <c r="A221" s="209"/>
      <c r="B221" s="199"/>
      <c r="C221" s="200"/>
      <c r="D221" s="202"/>
      <c r="E221" s="198"/>
      <c r="F221" s="199"/>
      <c r="G221" s="203"/>
      <c r="H221" s="203"/>
    </row>
    <row r="222" spans="1:8" ht="15" customHeight="1" x14ac:dyDescent="0.2">
      <c r="A222" s="209"/>
      <c r="B222" s="199"/>
      <c r="C222" s="200"/>
      <c r="D222" s="202"/>
      <c r="E222" s="198"/>
      <c r="F222" s="199"/>
      <c r="G222" s="203"/>
      <c r="H222" s="203"/>
    </row>
    <row r="223" spans="1:8" ht="15" customHeight="1" x14ac:dyDescent="0.2">
      <c r="A223" s="209"/>
      <c r="B223" s="199"/>
      <c r="C223" s="200"/>
      <c r="D223" s="202"/>
      <c r="E223" s="198"/>
      <c r="F223" s="199"/>
      <c r="G223" s="203"/>
      <c r="H223" s="203"/>
    </row>
    <row r="224" spans="1:8" ht="15" customHeight="1" x14ac:dyDescent="0.2">
      <c r="A224" s="209"/>
      <c r="B224" s="199"/>
      <c r="C224" s="200"/>
      <c r="D224" s="202"/>
      <c r="E224" s="198"/>
      <c r="F224" s="199"/>
      <c r="G224" s="203"/>
      <c r="H224" s="203"/>
    </row>
    <row r="225" spans="1:8" ht="15" customHeight="1" x14ac:dyDescent="0.2">
      <c r="A225" s="209"/>
      <c r="B225" s="199"/>
      <c r="C225" s="200"/>
      <c r="D225" s="202"/>
      <c r="E225" s="198"/>
      <c r="F225" s="199"/>
      <c r="G225" s="203"/>
      <c r="H225" s="203"/>
    </row>
    <row r="226" spans="1:8" ht="15" customHeight="1" x14ac:dyDescent="0.2">
      <c r="A226" s="209"/>
      <c r="B226" s="199"/>
      <c r="C226" s="200"/>
      <c r="D226" s="202"/>
      <c r="E226" s="198"/>
      <c r="F226" s="199"/>
      <c r="G226" s="203"/>
      <c r="H226" s="203"/>
    </row>
    <row r="227" spans="1:8" ht="15" customHeight="1" x14ac:dyDescent="0.2">
      <c r="A227" s="209"/>
      <c r="B227" s="199"/>
      <c r="C227" s="200"/>
      <c r="D227" s="202"/>
      <c r="E227" s="198"/>
      <c r="F227" s="199"/>
      <c r="G227" s="203"/>
      <c r="H227" s="203"/>
    </row>
    <row r="228" spans="1:8" ht="15" customHeight="1" x14ac:dyDescent="0.2">
      <c r="A228" s="209"/>
      <c r="B228" s="199"/>
      <c r="C228" s="200"/>
      <c r="D228" s="202"/>
      <c r="E228" s="198"/>
      <c r="F228" s="199"/>
      <c r="G228" s="203"/>
      <c r="H228" s="203"/>
    </row>
    <row r="229" spans="1:8" ht="15" customHeight="1" x14ac:dyDescent="0.2">
      <c r="A229" s="209"/>
      <c r="B229" s="199"/>
      <c r="C229" s="200"/>
      <c r="D229" s="202"/>
      <c r="E229" s="198"/>
      <c r="F229" s="199"/>
      <c r="G229" s="203"/>
      <c r="H229" s="203"/>
    </row>
    <row r="230" spans="1:8" ht="15" customHeight="1" x14ac:dyDescent="0.2">
      <c r="A230" s="209"/>
      <c r="B230" s="199"/>
      <c r="C230" s="200"/>
      <c r="D230" s="202"/>
      <c r="E230" s="198"/>
      <c r="F230" s="199"/>
      <c r="G230" s="203"/>
      <c r="H230" s="203"/>
    </row>
    <row r="231" spans="1:8" ht="15" customHeight="1" x14ac:dyDescent="0.2">
      <c r="A231" s="209"/>
      <c r="B231" s="199"/>
      <c r="C231" s="200"/>
      <c r="D231" s="202"/>
      <c r="E231" s="198"/>
      <c r="F231" s="199"/>
      <c r="G231" s="203"/>
      <c r="H231" s="203"/>
    </row>
    <row r="232" spans="1:8" ht="15" customHeight="1" x14ac:dyDescent="0.2">
      <c r="A232" s="209"/>
      <c r="B232" s="199"/>
      <c r="C232" s="200"/>
      <c r="D232" s="202"/>
      <c r="E232" s="198"/>
      <c r="F232" s="199"/>
      <c r="G232" s="203"/>
      <c r="H232" s="203"/>
    </row>
    <row r="233" spans="1:8" ht="15" customHeight="1" x14ac:dyDescent="0.2">
      <c r="A233" s="209"/>
      <c r="B233" s="199"/>
      <c r="C233" s="200"/>
      <c r="D233" s="202"/>
      <c r="E233" s="198"/>
      <c r="F233" s="199"/>
      <c r="G233" s="203"/>
      <c r="H233" s="203"/>
    </row>
    <row r="234" spans="1:8" ht="15" customHeight="1" x14ac:dyDescent="0.2">
      <c r="A234" s="209"/>
      <c r="B234" s="199"/>
      <c r="C234" s="200"/>
      <c r="D234" s="202"/>
      <c r="E234" s="198"/>
      <c r="F234" s="199"/>
      <c r="G234" s="203"/>
      <c r="H234" s="203"/>
    </row>
    <row r="235" spans="1:8" ht="15" customHeight="1" x14ac:dyDescent="0.2">
      <c r="A235" s="209"/>
      <c r="B235" s="199"/>
      <c r="C235" s="200"/>
      <c r="D235" s="202"/>
      <c r="E235" s="198"/>
      <c r="F235" s="199"/>
      <c r="G235" s="203"/>
      <c r="H235" s="203"/>
    </row>
    <row r="236" spans="1:8" ht="15" customHeight="1" x14ac:dyDescent="0.2">
      <c r="A236" s="209"/>
      <c r="B236" s="199"/>
      <c r="C236" s="200"/>
      <c r="D236" s="202"/>
      <c r="E236" s="198"/>
      <c r="F236" s="199"/>
      <c r="G236" s="203"/>
      <c r="H236" s="203"/>
    </row>
    <row r="237" spans="1:8" ht="15" customHeight="1" x14ac:dyDescent="0.2">
      <c r="A237" s="209"/>
      <c r="B237" s="199"/>
      <c r="C237" s="200"/>
      <c r="D237" s="202"/>
      <c r="E237" s="198"/>
      <c r="F237" s="199"/>
      <c r="G237" s="203"/>
      <c r="H237" s="203"/>
    </row>
    <row r="238" spans="1:8" ht="15" customHeight="1" x14ac:dyDescent="0.2">
      <c r="A238" s="209"/>
      <c r="B238" s="199"/>
      <c r="C238" s="200"/>
      <c r="D238" s="202"/>
      <c r="E238" s="198"/>
      <c r="F238" s="199"/>
      <c r="G238" s="203"/>
      <c r="H238" s="203"/>
    </row>
    <row r="239" spans="1:8" ht="15" customHeight="1" x14ac:dyDescent="0.2">
      <c r="A239" s="209"/>
      <c r="B239" s="199"/>
      <c r="C239" s="200"/>
      <c r="D239" s="202"/>
      <c r="E239" s="198"/>
      <c r="F239" s="199"/>
      <c r="G239" s="203"/>
      <c r="H239" s="203"/>
    </row>
    <row r="240" spans="1:8" ht="15" customHeight="1" x14ac:dyDescent="0.2">
      <c r="A240" s="209"/>
      <c r="B240" s="199"/>
      <c r="C240" s="200"/>
      <c r="D240" s="202"/>
      <c r="E240" s="198"/>
      <c r="F240" s="199"/>
      <c r="G240" s="203"/>
      <c r="H240" s="203"/>
    </row>
    <row r="241" spans="1:8" ht="15" customHeight="1" x14ac:dyDescent="0.2">
      <c r="A241" s="209"/>
      <c r="B241" s="199"/>
      <c r="C241" s="200"/>
      <c r="D241" s="202"/>
      <c r="E241" s="198"/>
      <c r="F241" s="199"/>
      <c r="G241" s="203"/>
      <c r="H241" s="203"/>
    </row>
    <row r="242" spans="1:8" ht="15" customHeight="1" x14ac:dyDescent="0.2">
      <c r="A242" s="209"/>
      <c r="B242" s="199"/>
      <c r="C242" s="200"/>
      <c r="D242" s="202"/>
      <c r="E242" s="198"/>
      <c r="F242" s="199"/>
      <c r="G242" s="203"/>
      <c r="H242" s="203"/>
    </row>
    <row r="243" spans="1:8" ht="15" customHeight="1" x14ac:dyDescent="0.2">
      <c r="A243" s="209"/>
      <c r="B243" s="199"/>
      <c r="C243" s="200"/>
      <c r="D243" s="202"/>
      <c r="E243" s="198"/>
      <c r="F243" s="199"/>
      <c r="G243" s="203"/>
      <c r="H243" s="203"/>
    </row>
    <row r="244" spans="1:8" ht="15" customHeight="1" x14ac:dyDescent="0.2">
      <c r="A244" s="209"/>
      <c r="B244" s="199"/>
      <c r="C244" s="200"/>
      <c r="D244" s="202"/>
      <c r="E244" s="198"/>
      <c r="F244" s="199"/>
      <c r="G244" s="203"/>
      <c r="H244" s="203"/>
    </row>
    <row r="245" spans="1:8" ht="15" customHeight="1" x14ac:dyDescent="0.2">
      <c r="A245" s="209"/>
      <c r="B245" s="199"/>
      <c r="C245" s="200"/>
      <c r="D245" s="202"/>
      <c r="E245" s="198"/>
      <c r="F245" s="199"/>
      <c r="G245" s="203"/>
      <c r="H245" s="203"/>
    </row>
    <row r="246" spans="1:8" ht="15" customHeight="1" x14ac:dyDescent="0.2">
      <c r="A246" s="209"/>
      <c r="B246" s="199"/>
      <c r="C246" s="200"/>
      <c r="D246" s="202"/>
      <c r="E246" s="198"/>
      <c r="F246" s="199"/>
      <c r="G246" s="203"/>
      <c r="H246" s="203"/>
    </row>
    <row r="247" spans="1:8" ht="15" customHeight="1" x14ac:dyDescent="0.2">
      <c r="A247" s="209"/>
      <c r="B247" s="199"/>
      <c r="C247" s="200"/>
      <c r="D247" s="202"/>
      <c r="E247" s="198"/>
      <c r="F247" s="199"/>
      <c r="G247" s="203"/>
      <c r="H247" s="203"/>
    </row>
    <row r="248" spans="1:8" ht="15" customHeight="1" x14ac:dyDescent="0.2">
      <c r="A248" s="209"/>
      <c r="B248" s="199"/>
      <c r="C248" s="200"/>
      <c r="D248" s="202"/>
      <c r="E248" s="198"/>
      <c r="F248" s="199"/>
      <c r="G248" s="203"/>
      <c r="H248" s="203"/>
    </row>
    <row r="249" spans="1:8" ht="15" customHeight="1" x14ac:dyDescent="0.2">
      <c r="A249" s="209"/>
      <c r="B249" s="199"/>
      <c r="C249" s="200"/>
      <c r="D249" s="202"/>
      <c r="E249" s="198"/>
      <c r="F249" s="199"/>
      <c r="G249" s="203"/>
      <c r="H249" s="203"/>
    </row>
    <row r="250" spans="1:8" ht="15" customHeight="1" x14ac:dyDescent="0.2">
      <c r="A250" s="209"/>
      <c r="B250" s="199"/>
      <c r="C250" s="200"/>
      <c r="D250" s="202"/>
      <c r="E250" s="198"/>
      <c r="F250" s="199"/>
      <c r="G250" s="203"/>
      <c r="H250" s="203"/>
    </row>
    <row r="251" spans="1:8" ht="15" customHeight="1" x14ac:dyDescent="0.2">
      <c r="A251" s="209"/>
      <c r="B251" s="199"/>
      <c r="C251" s="200"/>
      <c r="D251" s="202"/>
      <c r="E251" s="198"/>
      <c r="F251" s="199"/>
      <c r="G251" s="203"/>
      <c r="H251" s="203"/>
    </row>
    <row r="252" spans="1:8" ht="15" customHeight="1" x14ac:dyDescent="0.2">
      <c r="A252" s="209"/>
      <c r="B252" s="199"/>
      <c r="C252" s="200"/>
      <c r="D252" s="202"/>
      <c r="E252" s="198"/>
      <c r="F252" s="199"/>
      <c r="G252" s="203"/>
      <c r="H252" s="203"/>
    </row>
    <row r="253" spans="1:8" ht="15" customHeight="1" x14ac:dyDescent="0.2">
      <c r="A253" s="209"/>
      <c r="B253" s="199"/>
      <c r="C253" s="200"/>
      <c r="D253" s="202"/>
      <c r="E253" s="198"/>
      <c r="F253" s="199"/>
      <c r="G253" s="203"/>
      <c r="H253" s="203"/>
    </row>
    <row r="254" spans="1:8" ht="15" customHeight="1" x14ac:dyDescent="0.2">
      <c r="A254" s="209"/>
      <c r="B254" s="199"/>
      <c r="C254" s="200"/>
      <c r="D254" s="202"/>
      <c r="E254" s="198"/>
      <c r="F254" s="199"/>
      <c r="G254" s="203"/>
      <c r="H254" s="203"/>
    </row>
    <row r="255" spans="1:8" ht="15" customHeight="1" x14ac:dyDescent="0.2">
      <c r="A255" s="209"/>
      <c r="B255" s="199"/>
      <c r="C255" s="200"/>
      <c r="D255" s="202"/>
      <c r="E255" s="198"/>
      <c r="F255" s="199"/>
      <c r="G255" s="203"/>
      <c r="H255" s="203"/>
    </row>
    <row r="256" spans="1:8" ht="15" customHeight="1" x14ac:dyDescent="0.2">
      <c r="A256" s="209"/>
      <c r="B256" s="199"/>
      <c r="C256" s="200"/>
      <c r="D256" s="202"/>
      <c r="E256" s="198"/>
      <c r="F256" s="199"/>
      <c r="G256" s="203"/>
      <c r="H256" s="203"/>
    </row>
    <row r="257" spans="1:8" ht="15" customHeight="1" x14ac:dyDescent="0.2">
      <c r="A257" s="209"/>
      <c r="B257" s="199"/>
      <c r="C257" s="200"/>
      <c r="D257" s="202"/>
      <c r="E257" s="198"/>
      <c r="F257" s="199"/>
      <c r="G257" s="203"/>
      <c r="H257" s="203"/>
    </row>
    <row r="258" spans="1:8" ht="15" customHeight="1" x14ac:dyDescent="0.2">
      <c r="A258" s="209"/>
      <c r="B258" s="199"/>
      <c r="C258" s="200"/>
      <c r="D258" s="202"/>
      <c r="E258" s="198"/>
      <c r="F258" s="199"/>
      <c r="G258" s="203"/>
      <c r="H258" s="203"/>
    </row>
    <row r="259" spans="1:8" ht="15" customHeight="1" x14ac:dyDescent="0.2">
      <c r="A259" s="209"/>
      <c r="B259" s="199"/>
      <c r="C259" s="200"/>
      <c r="D259" s="202"/>
      <c r="E259" s="198"/>
      <c r="F259" s="199"/>
      <c r="G259" s="203"/>
      <c r="H259" s="203"/>
    </row>
    <row r="260" spans="1:8" ht="15" customHeight="1" x14ac:dyDescent="0.2">
      <c r="A260" s="209"/>
      <c r="B260" s="199"/>
      <c r="C260" s="200"/>
      <c r="D260" s="202"/>
      <c r="E260" s="198"/>
      <c r="F260" s="199"/>
      <c r="G260" s="203"/>
      <c r="H260" s="203"/>
    </row>
    <row r="261" spans="1:8" ht="15" customHeight="1" x14ac:dyDescent="0.2">
      <c r="A261" s="209"/>
      <c r="B261" s="199"/>
      <c r="C261" s="200"/>
      <c r="D261" s="202"/>
      <c r="E261" s="198"/>
      <c r="F261" s="199"/>
      <c r="G261" s="203"/>
      <c r="H261" s="203"/>
    </row>
    <row r="262" spans="1:8" ht="15" customHeight="1" x14ac:dyDescent="0.2">
      <c r="A262" s="209"/>
      <c r="B262" s="199"/>
      <c r="C262" s="200"/>
      <c r="D262" s="202"/>
      <c r="E262" s="198"/>
      <c r="F262" s="199"/>
      <c r="G262" s="203"/>
      <c r="H262" s="203"/>
    </row>
    <row r="263" spans="1:8" ht="15" customHeight="1" x14ac:dyDescent="0.2">
      <c r="A263" s="209"/>
      <c r="B263" s="199"/>
      <c r="C263" s="200"/>
      <c r="D263" s="202"/>
      <c r="E263" s="198"/>
      <c r="F263" s="199"/>
      <c r="G263" s="203"/>
      <c r="H263" s="203"/>
    </row>
    <row r="264" spans="1:8" ht="15" customHeight="1" x14ac:dyDescent="0.2">
      <c r="A264" s="209"/>
      <c r="B264" s="199"/>
      <c r="C264" s="200"/>
      <c r="D264" s="202"/>
      <c r="E264" s="198"/>
      <c r="F264" s="199"/>
      <c r="G264" s="203"/>
      <c r="H264" s="203"/>
    </row>
    <row r="265" spans="1:8" ht="15" customHeight="1" x14ac:dyDescent="0.2">
      <c r="A265" s="209"/>
      <c r="B265" s="199"/>
      <c r="C265" s="200"/>
      <c r="D265" s="202"/>
      <c r="E265" s="198"/>
      <c r="F265" s="199"/>
      <c r="G265" s="203"/>
      <c r="H265" s="203"/>
    </row>
    <row r="266" spans="1:8" ht="15" customHeight="1" x14ac:dyDescent="0.2">
      <c r="A266" s="209"/>
      <c r="B266" s="199"/>
      <c r="C266" s="200"/>
      <c r="D266" s="202"/>
      <c r="E266" s="198"/>
      <c r="F266" s="199"/>
      <c r="G266" s="203"/>
      <c r="H266" s="203"/>
    </row>
    <row r="267" spans="1:8" ht="15" customHeight="1" x14ac:dyDescent="0.2">
      <c r="A267" s="209"/>
      <c r="B267" s="199"/>
      <c r="C267" s="200"/>
      <c r="D267" s="202"/>
      <c r="E267" s="198"/>
      <c r="F267" s="199"/>
      <c r="G267" s="203"/>
      <c r="H267" s="203"/>
    </row>
    <row r="268" spans="1:8" ht="15" customHeight="1" x14ac:dyDescent="0.2">
      <c r="A268" s="209"/>
      <c r="B268" s="199"/>
      <c r="C268" s="200"/>
      <c r="D268" s="202"/>
      <c r="E268" s="198"/>
      <c r="F268" s="199"/>
      <c r="G268" s="203"/>
      <c r="H268" s="203"/>
    </row>
    <row r="269" spans="1:8" ht="15" customHeight="1" x14ac:dyDescent="0.2">
      <c r="A269" s="209"/>
      <c r="B269" s="199"/>
      <c r="C269" s="200"/>
      <c r="D269" s="202"/>
      <c r="E269" s="198"/>
      <c r="F269" s="199"/>
      <c r="G269" s="203"/>
      <c r="H269" s="203"/>
    </row>
    <row r="270" spans="1:8" ht="15" customHeight="1" x14ac:dyDescent="0.2">
      <c r="A270" s="209"/>
      <c r="B270" s="199"/>
      <c r="C270" s="200"/>
      <c r="D270" s="202"/>
      <c r="E270" s="198"/>
      <c r="F270" s="199"/>
      <c r="G270" s="203"/>
      <c r="H270" s="203"/>
    </row>
    <row r="271" spans="1:8" ht="15" customHeight="1" x14ac:dyDescent="0.2">
      <c r="A271" s="209"/>
      <c r="B271" s="199"/>
      <c r="C271" s="200"/>
      <c r="D271" s="202"/>
      <c r="E271" s="198"/>
      <c r="F271" s="199"/>
      <c r="G271" s="203"/>
      <c r="H271" s="203"/>
    </row>
    <row r="272" spans="1:8" ht="15" customHeight="1" x14ac:dyDescent="0.2">
      <c r="A272" s="209"/>
      <c r="B272" s="199"/>
      <c r="C272" s="200"/>
      <c r="D272" s="202"/>
      <c r="E272" s="198"/>
      <c r="F272" s="199"/>
      <c r="G272" s="203"/>
      <c r="H272" s="203"/>
    </row>
    <row r="273" spans="1:8" ht="15" customHeight="1" x14ac:dyDescent="0.2">
      <c r="A273" s="209"/>
      <c r="B273" s="199"/>
      <c r="C273" s="200"/>
      <c r="D273" s="202"/>
      <c r="E273" s="198"/>
      <c r="F273" s="199"/>
      <c r="G273" s="203"/>
      <c r="H273" s="203"/>
    </row>
    <row r="274" spans="1:8" ht="15" customHeight="1" x14ac:dyDescent="0.2">
      <c r="A274" s="209"/>
      <c r="B274" s="199"/>
      <c r="C274" s="200"/>
      <c r="D274" s="202"/>
      <c r="E274" s="198"/>
      <c r="F274" s="199"/>
      <c r="G274" s="203"/>
      <c r="H274" s="203"/>
    </row>
    <row r="275" spans="1:8" ht="15" customHeight="1" x14ac:dyDescent="0.2">
      <c r="A275" s="209"/>
      <c r="B275" s="199"/>
      <c r="C275" s="200"/>
      <c r="D275" s="202"/>
      <c r="E275" s="198"/>
      <c r="F275" s="199"/>
      <c r="G275" s="203"/>
      <c r="H275" s="203"/>
    </row>
    <row r="276" spans="1:8" ht="15" customHeight="1" x14ac:dyDescent="0.2">
      <c r="A276" s="209"/>
      <c r="B276" s="199"/>
      <c r="C276" s="200"/>
      <c r="D276" s="202"/>
      <c r="E276" s="198"/>
      <c r="F276" s="199"/>
      <c r="G276" s="203"/>
      <c r="H276" s="203"/>
    </row>
    <row r="277" spans="1:8" ht="15" customHeight="1" x14ac:dyDescent="0.2">
      <c r="A277" s="209"/>
      <c r="B277" s="199"/>
      <c r="C277" s="200"/>
      <c r="D277" s="202"/>
      <c r="E277" s="198"/>
      <c r="F277" s="199"/>
      <c r="G277" s="203"/>
      <c r="H277" s="203"/>
    </row>
    <row r="278" spans="1:8" ht="15" customHeight="1" x14ac:dyDescent="0.2">
      <c r="A278" s="209"/>
      <c r="B278" s="199"/>
      <c r="C278" s="200"/>
      <c r="D278" s="202"/>
      <c r="E278" s="198"/>
      <c r="F278" s="199"/>
      <c r="G278" s="203"/>
      <c r="H278" s="203"/>
    </row>
    <row r="279" spans="1:8" ht="15" customHeight="1" x14ac:dyDescent="0.2">
      <c r="A279" s="209"/>
      <c r="B279" s="199"/>
      <c r="C279" s="200"/>
      <c r="D279" s="202"/>
      <c r="E279" s="198"/>
      <c r="F279" s="199"/>
      <c r="G279" s="203"/>
      <c r="H279" s="203"/>
    </row>
    <row r="280" spans="1:8" ht="15" customHeight="1" x14ac:dyDescent="0.2">
      <c r="A280" s="209"/>
      <c r="B280" s="199"/>
      <c r="C280" s="200"/>
      <c r="D280" s="202"/>
      <c r="E280" s="198"/>
      <c r="F280" s="199"/>
      <c r="G280" s="203"/>
      <c r="H280" s="203"/>
    </row>
    <row r="281" spans="1:8" ht="15" customHeight="1" x14ac:dyDescent="0.2">
      <c r="A281" s="209"/>
      <c r="B281" s="199"/>
      <c r="C281" s="200"/>
      <c r="D281" s="202"/>
      <c r="E281" s="198"/>
      <c r="F281" s="199"/>
      <c r="G281" s="203"/>
      <c r="H281" s="203"/>
    </row>
    <row r="282" spans="1:8" ht="15" customHeight="1" x14ac:dyDescent="0.2">
      <c r="A282" s="209"/>
      <c r="B282" s="199"/>
      <c r="C282" s="200"/>
      <c r="D282" s="202"/>
      <c r="E282" s="198"/>
      <c r="F282" s="199"/>
      <c r="G282" s="203"/>
      <c r="H282" s="203"/>
    </row>
    <row r="283" spans="1:8" ht="15" customHeight="1" x14ac:dyDescent="0.2">
      <c r="A283" s="209"/>
      <c r="B283" s="199"/>
      <c r="C283" s="200"/>
      <c r="D283" s="202"/>
      <c r="E283" s="198"/>
      <c r="F283" s="199"/>
      <c r="G283" s="203"/>
      <c r="H283" s="203"/>
    </row>
    <row r="284" spans="1:8" ht="15" customHeight="1" x14ac:dyDescent="0.2">
      <c r="A284" s="209"/>
      <c r="B284" s="199"/>
      <c r="C284" s="200"/>
      <c r="D284" s="202"/>
      <c r="E284" s="198"/>
      <c r="F284" s="199"/>
      <c r="G284" s="203"/>
      <c r="H284" s="203"/>
    </row>
    <row r="285" spans="1:8" ht="15" customHeight="1" x14ac:dyDescent="0.2">
      <c r="A285" s="209"/>
      <c r="B285" s="199"/>
      <c r="C285" s="200"/>
      <c r="D285" s="202"/>
      <c r="E285" s="198"/>
      <c r="F285" s="199"/>
      <c r="G285" s="203"/>
      <c r="H285" s="203"/>
    </row>
    <row r="286" spans="1:8" ht="15" customHeight="1" x14ac:dyDescent="0.2">
      <c r="A286" s="209"/>
      <c r="B286" s="199"/>
      <c r="C286" s="200"/>
      <c r="D286" s="202"/>
      <c r="E286" s="198"/>
      <c r="F286" s="199"/>
      <c r="G286" s="203"/>
      <c r="H286" s="203"/>
    </row>
    <row r="287" spans="1:8" ht="15" customHeight="1" x14ac:dyDescent="0.2">
      <c r="A287" s="209"/>
      <c r="B287" s="199"/>
      <c r="C287" s="200"/>
      <c r="D287" s="202"/>
      <c r="E287" s="198"/>
      <c r="F287" s="199"/>
      <c r="G287" s="203"/>
      <c r="H287" s="203"/>
    </row>
    <row r="288" spans="1:8" ht="15" customHeight="1" x14ac:dyDescent="0.2">
      <c r="A288" s="209"/>
      <c r="B288" s="199"/>
      <c r="C288" s="200"/>
      <c r="D288" s="202"/>
      <c r="E288" s="198"/>
      <c r="F288" s="199"/>
      <c r="G288" s="203"/>
      <c r="H288" s="203"/>
    </row>
    <row r="289" spans="1:8" ht="15" customHeight="1" x14ac:dyDescent="0.2">
      <c r="A289" s="209"/>
      <c r="B289" s="199"/>
      <c r="C289" s="200"/>
      <c r="D289" s="202"/>
      <c r="E289" s="198"/>
      <c r="F289" s="199"/>
      <c r="G289" s="203"/>
      <c r="H289" s="203"/>
    </row>
    <row r="290" spans="1:8" ht="15" customHeight="1" x14ac:dyDescent="0.2">
      <c r="A290" s="209"/>
      <c r="B290" s="199"/>
      <c r="C290" s="200"/>
      <c r="D290" s="202"/>
      <c r="E290" s="198"/>
      <c r="F290" s="199"/>
      <c r="G290" s="203"/>
      <c r="H290" s="203"/>
    </row>
    <row r="291" spans="1:8" ht="15" customHeight="1" x14ac:dyDescent="0.2">
      <c r="A291" s="209"/>
      <c r="B291" s="199"/>
      <c r="C291" s="200"/>
      <c r="D291" s="202"/>
      <c r="E291" s="198"/>
      <c r="F291" s="199"/>
      <c r="G291" s="203"/>
      <c r="H291" s="203"/>
    </row>
    <row r="292" spans="1:8" ht="15" customHeight="1" x14ac:dyDescent="0.2">
      <c r="A292" s="209"/>
      <c r="B292" s="199"/>
      <c r="C292" s="200"/>
      <c r="D292" s="202"/>
      <c r="E292" s="198"/>
      <c r="F292" s="199"/>
      <c r="G292" s="203"/>
      <c r="H292" s="203"/>
    </row>
    <row r="293" spans="1:8" ht="15" customHeight="1" x14ac:dyDescent="0.2">
      <c r="A293" s="209"/>
      <c r="B293" s="199"/>
      <c r="C293" s="200"/>
      <c r="D293" s="202"/>
      <c r="E293" s="198"/>
      <c r="F293" s="199"/>
      <c r="G293" s="203"/>
      <c r="H293" s="203"/>
    </row>
    <row r="294" spans="1:8" ht="15" customHeight="1" x14ac:dyDescent="0.2">
      <c r="A294" s="209"/>
      <c r="B294" s="199"/>
      <c r="C294" s="200"/>
      <c r="D294" s="202"/>
      <c r="E294" s="198"/>
      <c r="F294" s="199"/>
      <c r="G294" s="203"/>
      <c r="H294" s="203"/>
    </row>
    <row r="295" spans="1:8" ht="15" customHeight="1" x14ac:dyDescent="0.2">
      <c r="A295" s="209"/>
      <c r="B295" s="199"/>
      <c r="C295" s="200"/>
      <c r="D295" s="202"/>
      <c r="E295" s="198"/>
      <c r="F295" s="199"/>
      <c r="G295" s="203"/>
      <c r="H295" s="203"/>
    </row>
    <row r="296" spans="1:8" ht="15" customHeight="1" x14ac:dyDescent="0.2">
      <c r="A296" s="209"/>
      <c r="B296" s="199"/>
      <c r="C296" s="200"/>
      <c r="D296" s="202"/>
      <c r="E296" s="198"/>
      <c r="F296" s="199"/>
      <c r="G296" s="203"/>
      <c r="H296" s="203"/>
    </row>
    <row r="297" spans="1:8" ht="15" customHeight="1" x14ac:dyDescent="0.2">
      <c r="A297" s="209"/>
      <c r="B297" s="199"/>
      <c r="C297" s="200"/>
      <c r="D297" s="202"/>
      <c r="E297" s="198"/>
      <c r="F297" s="199"/>
      <c r="G297" s="203"/>
      <c r="H297" s="203"/>
    </row>
    <row r="298" spans="1:8" ht="15" customHeight="1" x14ac:dyDescent="0.2">
      <c r="A298" s="209"/>
      <c r="B298" s="199"/>
      <c r="C298" s="200"/>
      <c r="D298" s="202"/>
      <c r="E298" s="198"/>
      <c r="F298" s="199"/>
      <c r="G298" s="203"/>
      <c r="H298" s="203"/>
    </row>
    <row r="299" spans="1:8" ht="15" customHeight="1" x14ac:dyDescent="0.2">
      <c r="A299" s="209"/>
      <c r="B299" s="199"/>
      <c r="C299" s="200"/>
      <c r="D299" s="202"/>
      <c r="E299" s="198"/>
      <c r="F299" s="199"/>
      <c r="G299" s="203"/>
      <c r="H299" s="203"/>
    </row>
    <row r="300" spans="1:8" ht="15" customHeight="1" x14ac:dyDescent="0.2">
      <c r="A300" s="209"/>
      <c r="B300" s="199"/>
      <c r="C300" s="200"/>
      <c r="D300" s="202"/>
      <c r="E300" s="198"/>
      <c r="F300" s="199"/>
      <c r="G300" s="203"/>
      <c r="H300" s="203"/>
    </row>
    <row r="301" spans="1:8" ht="15" customHeight="1" x14ac:dyDescent="0.2">
      <c r="A301" s="209"/>
      <c r="B301" s="199"/>
      <c r="C301" s="200"/>
      <c r="D301" s="202"/>
      <c r="E301" s="198"/>
      <c r="F301" s="199"/>
      <c r="G301" s="203"/>
      <c r="H301" s="203"/>
    </row>
    <row r="302" spans="1:8" ht="15" customHeight="1" x14ac:dyDescent="0.2">
      <c r="A302" s="209"/>
      <c r="B302" s="199"/>
      <c r="C302" s="200"/>
      <c r="D302" s="202"/>
      <c r="E302" s="198"/>
      <c r="F302" s="199"/>
      <c r="G302" s="203"/>
      <c r="H302" s="203"/>
    </row>
    <row r="303" spans="1:8" ht="15" customHeight="1" x14ac:dyDescent="0.2">
      <c r="A303" s="209"/>
      <c r="B303" s="199"/>
      <c r="C303" s="200"/>
      <c r="D303" s="202"/>
      <c r="E303" s="198"/>
      <c r="F303" s="199"/>
      <c r="G303" s="203"/>
      <c r="H303" s="203"/>
    </row>
    <row r="304" spans="1:8" ht="15" customHeight="1" x14ac:dyDescent="0.2">
      <c r="A304" s="209"/>
      <c r="B304" s="199"/>
      <c r="C304" s="200"/>
      <c r="D304" s="202"/>
      <c r="E304" s="198"/>
      <c r="F304" s="199"/>
      <c r="G304" s="203"/>
      <c r="H304" s="203"/>
    </row>
    <row r="305" spans="1:8" ht="15" customHeight="1" x14ac:dyDescent="0.2">
      <c r="A305" s="209"/>
      <c r="B305" s="199"/>
      <c r="C305" s="200"/>
      <c r="D305" s="202"/>
      <c r="E305" s="198"/>
      <c r="F305" s="199"/>
      <c r="G305" s="203"/>
      <c r="H305" s="203"/>
    </row>
    <row r="306" spans="1:8" ht="15" customHeight="1" x14ac:dyDescent="0.2">
      <c r="A306" s="209"/>
      <c r="B306" s="199"/>
      <c r="C306" s="200"/>
      <c r="D306" s="202"/>
      <c r="E306" s="198"/>
      <c r="F306" s="199"/>
      <c r="G306" s="203"/>
      <c r="H306" s="203"/>
    </row>
    <row r="307" spans="1:8" ht="15" customHeight="1" x14ac:dyDescent="0.2">
      <c r="A307" s="209"/>
      <c r="B307" s="199"/>
      <c r="C307" s="200"/>
      <c r="D307" s="202"/>
      <c r="E307" s="198"/>
      <c r="F307" s="199"/>
      <c r="G307" s="203"/>
      <c r="H307" s="203"/>
    </row>
    <row r="308" spans="1:8" ht="15" customHeight="1" x14ac:dyDescent="0.2">
      <c r="A308" s="209"/>
      <c r="B308" s="199"/>
      <c r="C308" s="200"/>
      <c r="D308" s="202"/>
      <c r="E308" s="198"/>
      <c r="F308" s="199"/>
      <c r="G308" s="203"/>
      <c r="H308" s="203"/>
    </row>
    <row r="309" spans="1:8" ht="15" customHeight="1" x14ac:dyDescent="0.2">
      <c r="A309" s="209"/>
      <c r="B309" s="199"/>
      <c r="C309" s="200"/>
      <c r="D309" s="202"/>
      <c r="E309" s="198"/>
      <c r="F309" s="199"/>
      <c r="G309" s="203"/>
      <c r="H309" s="203"/>
    </row>
    <row r="310" spans="1:8" ht="15" customHeight="1" x14ac:dyDescent="0.2">
      <c r="A310" s="209"/>
      <c r="B310" s="199"/>
      <c r="C310" s="200"/>
      <c r="D310" s="202"/>
      <c r="E310" s="198"/>
      <c r="F310" s="199"/>
      <c r="G310" s="203"/>
      <c r="H310" s="203"/>
    </row>
    <row r="311" spans="1:8" ht="15" customHeight="1" x14ac:dyDescent="0.2">
      <c r="A311" s="209"/>
      <c r="B311" s="199"/>
      <c r="C311" s="200"/>
      <c r="D311" s="202"/>
      <c r="E311" s="198"/>
      <c r="F311" s="199"/>
      <c r="G311" s="203"/>
      <c r="H311" s="203"/>
    </row>
    <row r="312" spans="1:8" ht="15" customHeight="1" x14ac:dyDescent="0.2">
      <c r="A312" s="209"/>
      <c r="B312" s="199"/>
      <c r="C312" s="200"/>
      <c r="D312" s="202"/>
      <c r="E312" s="198"/>
      <c r="F312" s="199"/>
      <c r="G312" s="203"/>
      <c r="H312" s="203"/>
    </row>
    <row r="313" spans="1:8" ht="15" customHeight="1" x14ac:dyDescent="0.2">
      <c r="A313" s="209"/>
      <c r="B313" s="199"/>
      <c r="C313" s="200"/>
      <c r="D313" s="202"/>
      <c r="E313" s="198"/>
      <c r="F313" s="199"/>
      <c r="G313" s="203"/>
      <c r="H313" s="203"/>
    </row>
    <row r="314" spans="1:8" ht="15" customHeight="1" x14ac:dyDescent="0.2">
      <c r="A314" s="209"/>
      <c r="B314" s="199"/>
      <c r="C314" s="200"/>
      <c r="D314" s="202"/>
      <c r="E314" s="198"/>
      <c r="F314" s="199"/>
      <c r="G314" s="203"/>
      <c r="H314" s="203"/>
    </row>
    <row r="315" spans="1:8" ht="15" customHeight="1" x14ac:dyDescent="0.2">
      <c r="A315" s="209"/>
      <c r="B315" s="199"/>
      <c r="C315" s="200"/>
      <c r="D315" s="202"/>
      <c r="E315" s="198"/>
      <c r="F315" s="199"/>
      <c r="G315" s="203"/>
      <c r="H315" s="203"/>
    </row>
    <row r="316" spans="1:8" ht="15" customHeight="1" x14ac:dyDescent="0.2">
      <c r="A316" s="209"/>
      <c r="B316" s="199"/>
      <c r="C316" s="200"/>
      <c r="D316" s="202"/>
      <c r="E316" s="198"/>
      <c r="F316" s="199"/>
      <c r="G316" s="203"/>
      <c r="H316" s="203"/>
    </row>
    <row r="317" spans="1:8" ht="15" customHeight="1" x14ac:dyDescent="0.2">
      <c r="A317" s="209"/>
      <c r="B317" s="199"/>
      <c r="C317" s="200"/>
      <c r="D317" s="202"/>
      <c r="E317" s="198"/>
      <c r="F317" s="199"/>
      <c r="G317" s="203"/>
      <c r="H317" s="203"/>
    </row>
    <row r="318" spans="1:8" ht="15" customHeight="1" x14ac:dyDescent="0.2">
      <c r="A318" s="209"/>
      <c r="B318" s="199"/>
      <c r="C318" s="200"/>
      <c r="D318" s="202"/>
      <c r="E318" s="198"/>
      <c r="F318" s="199"/>
      <c r="G318" s="203"/>
      <c r="H318" s="203"/>
    </row>
    <row r="319" spans="1:8" ht="15" customHeight="1" x14ac:dyDescent="0.2">
      <c r="A319" s="209"/>
      <c r="B319" s="199"/>
      <c r="C319" s="200"/>
      <c r="D319" s="202"/>
      <c r="E319" s="198"/>
      <c r="F319" s="199"/>
      <c r="G319" s="203"/>
      <c r="H319" s="203"/>
    </row>
    <row r="320" spans="1:8" ht="15" customHeight="1" x14ac:dyDescent="0.2">
      <c r="A320" s="209"/>
      <c r="B320" s="199"/>
      <c r="C320" s="200"/>
      <c r="D320" s="202"/>
      <c r="E320" s="198"/>
      <c r="F320" s="199"/>
      <c r="G320" s="203"/>
      <c r="H320" s="203"/>
    </row>
    <row r="321" spans="1:8" ht="15" customHeight="1" x14ac:dyDescent="0.2">
      <c r="A321" s="209"/>
      <c r="B321" s="199"/>
      <c r="C321" s="200"/>
      <c r="D321" s="202"/>
      <c r="E321" s="198"/>
      <c r="F321" s="199"/>
      <c r="G321" s="203"/>
      <c r="H321" s="203"/>
    </row>
    <row r="322" spans="1:8" ht="15" customHeight="1" x14ac:dyDescent="0.2">
      <c r="A322" s="209"/>
      <c r="B322" s="199"/>
      <c r="C322" s="200"/>
      <c r="D322" s="202"/>
      <c r="E322" s="198"/>
      <c r="F322" s="199"/>
      <c r="G322" s="203"/>
      <c r="H322" s="203"/>
    </row>
    <row r="323" spans="1:8" ht="15" customHeight="1" x14ac:dyDescent="0.2">
      <c r="A323" s="209"/>
      <c r="B323" s="199"/>
      <c r="C323" s="200"/>
      <c r="D323" s="202"/>
      <c r="E323" s="198"/>
      <c r="F323" s="199"/>
      <c r="G323" s="203"/>
      <c r="H323" s="203"/>
    </row>
    <row r="324" spans="1:8" ht="15" customHeight="1" x14ac:dyDescent="0.2">
      <c r="A324" s="209"/>
      <c r="B324" s="199"/>
      <c r="C324" s="200"/>
      <c r="D324" s="202"/>
      <c r="E324" s="198"/>
      <c r="F324" s="199"/>
      <c r="G324" s="203"/>
      <c r="H324" s="203"/>
    </row>
    <row r="325" spans="1:8" ht="15" customHeight="1" x14ac:dyDescent="0.2">
      <c r="A325" s="209"/>
      <c r="B325" s="199"/>
      <c r="C325" s="200"/>
      <c r="D325" s="202"/>
      <c r="E325" s="198"/>
      <c r="F325" s="199"/>
      <c r="G325" s="203"/>
      <c r="H325" s="203"/>
    </row>
    <row r="326" spans="1:8" ht="15" customHeight="1" x14ac:dyDescent="0.2">
      <c r="A326" s="209"/>
      <c r="B326" s="199"/>
      <c r="C326" s="200"/>
      <c r="D326" s="202"/>
      <c r="E326" s="198"/>
      <c r="F326" s="199"/>
      <c r="G326" s="203"/>
      <c r="H326" s="203"/>
    </row>
    <row r="327" spans="1:8" ht="15" customHeight="1" x14ac:dyDescent="0.2">
      <c r="A327" s="209"/>
      <c r="B327" s="199"/>
      <c r="C327" s="200"/>
      <c r="D327" s="202"/>
      <c r="E327" s="198"/>
      <c r="F327" s="199"/>
      <c r="G327" s="203"/>
      <c r="H327" s="203"/>
    </row>
    <row r="328" spans="1:8" ht="15" customHeight="1" x14ac:dyDescent="0.2">
      <c r="A328" s="209"/>
      <c r="B328" s="199"/>
      <c r="C328" s="200"/>
      <c r="D328" s="202"/>
      <c r="E328" s="198"/>
      <c r="F328" s="199"/>
      <c r="G328" s="203"/>
      <c r="H328" s="203"/>
    </row>
    <row r="329" spans="1:8" ht="15" customHeight="1" x14ac:dyDescent="0.2">
      <c r="A329" s="209"/>
      <c r="B329" s="199"/>
      <c r="C329" s="200"/>
      <c r="D329" s="202"/>
      <c r="E329" s="198"/>
      <c r="F329" s="199"/>
      <c r="G329" s="203"/>
      <c r="H329" s="203"/>
    </row>
    <row r="330" spans="1:8" ht="15" customHeight="1" x14ac:dyDescent="0.2">
      <c r="A330" s="209"/>
      <c r="B330" s="199"/>
      <c r="C330" s="200"/>
      <c r="D330" s="202"/>
      <c r="E330" s="198"/>
      <c r="F330" s="199"/>
      <c r="G330" s="203"/>
      <c r="H330" s="203"/>
    </row>
    <row r="331" spans="1:8" ht="15" customHeight="1" x14ac:dyDescent="0.2">
      <c r="A331" s="209"/>
      <c r="B331" s="199"/>
      <c r="C331" s="200"/>
      <c r="D331" s="202"/>
      <c r="E331" s="198"/>
      <c r="F331" s="199"/>
      <c r="G331" s="203"/>
      <c r="H331" s="203"/>
    </row>
    <row r="332" spans="1:8" ht="15" customHeight="1" x14ac:dyDescent="0.2">
      <c r="A332" s="209"/>
      <c r="B332" s="199"/>
      <c r="C332" s="200"/>
      <c r="D332" s="202"/>
      <c r="E332" s="198"/>
      <c r="F332" s="199"/>
      <c r="G332" s="203"/>
      <c r="H332" s="203"/>
    </row>
    <row r="333" spans="1:8" ht="15" customHeight="1" x14ac:dyDescent="0.2">
      <c r="A333" s="209"/>
      <c r="B333" s="199"/>
      <c r="C333" s="200"/>
      <c r="D333" s="202"/>
      <c r="E333" s="198"/>
      <c r="F333" s="199"/>
      <c r="G333" s="203"/>
      <c r="H333" s="203"/>
    </row>
    <row r="334" spans="1:8" ht="15" customHeight="1" x14ac:dyDescent="0.2">
      <c r="A334" s="209"/>
      <c r="B334" s="199"/>
      <c r="C334" s="200"/>
      <c r="D334" s="202"/>
      <c r="E334" s="198"/>
      <c r="F334" s="199"/>
      <c r="G334" s="203"/>
      <c r="H334" s="203"/>
    </row>
    <row r="335" spans="1:8" ht="15" customHeight="1" x14ac:dyDescent="0.2">
      <c r="A335" s="209"/>
      <c r="B335" s="199"/>
      <c r="C335" s="200"/>
      <c r="D335" s="202"/>
      <c r="E335" s="198"/>
      <c r="F335" s="199"/>
      <c r="G335" s="203"/>
      <c r="H335" s="203"/>
    </row>
    <row r="336" spans="1:8" ht="15" customHeight="1" x14ac:dyDescent="0.2">
      <c r="A336" s="209"/>
      <c r="B336" s="199"/>
      <c r="C336" s="200"/>
      <c r="D336" s="202"/>
      <c r="E336" s="198"/>
      <c r="F336" s="199"/>
      <c r="G336" s="203"/>
      <c r="H336" s="203"/>
    </row>
    <row r="337" spans="1:8" ht="15" customHeight="1" x14ac:dyDescent="0.2">
      <c r="A337" s="209"/>
      <c r="B337" s="199"/>
      <c r="C337" s="200"/>
      <c r="D337" s="202"/>
      <c r="E337" s="198"/>
      <c r="F337" s="199"/>
      <c r="G337" s="203"/>
      <c r="H337" s="203"/>
    </row>
    <row r="338" spans="1:8" ht="15" customHeight="1" x14ac:dyDescent="0.2">
      <c r="A338" s="209"/>
      <c r="B338" s="199"/>
      <c r="C338" s="200"/>
      <c r="D338" s="202"/>
      <c r="E338" s="198"/>
      <c r="F338" s="199"/>
      <c r="G338" s="203"/>
      <c r="H338" s="203"/>
    </row>
    <row r="339" spans="1:8" ht="15" customHeight="1" x14ac:dyDescent="0.2">
      <c r="A339" s="209"/>
      <c r="B339" s="199"/>
      <c r="C339" s="200"/>
      <c r="D339" s="202"/>
      <c r="E339" s="198"/>
      <c r="F339" s="199"/>
      <c r="G339" s="203"/>
      <c r="H339" s="203"/>
    </row>
    <row r="340" spans="1:8" ht="15" customHeight="1" x14ac:dyDescent="0.2">
      <c r="A340" s="209"/>
      <c r="B340" s="199"/>
      <c r="C340" s="200"/>
      <c r="D340" s="202"/>
      <c r="E340" s="198"/>
      <c r="F340" s="199"/>
      <c r="G340" s="203"/>
      <c r="H340" s="203"/>
    </row>
    <row r="341" spans="1:8" ht="15" customHeight="1" x14ac:dyDescent="0.2">
      <c r="A341" s="209"/>
      <c r="B341" s="199"/>
      <c r="C341" s="200"/>
      <c r="D341" s="202"/>
      <c r="E341" s="198"/>
      <c r="F341" s="199"/>
      <c r="G341" s="203"/>
      <c r="H341" s="203"/>
    </row>
    <row r="342" spans="1:8" ht="15" customHeight="1" x14ac:dyDescent="0.2">
      <c r="A342" s="209"/>
      <c r="B342" s="199"/>
      <c r="C342" s="200"/>
      <c r="D342" s="202"/>
      <c r="E342" s="198"/>
      <c r="F342" s="199"/>
      <c r="G342" s="203"/>
      <c r="H342" s="203"/>
    </row>
    <row r="343" spans="1:8" ht="15" customHeight="1" x14ac:dyDescent="0.2">
      <c r="A343" s="209"/>
      <c r="B343" s="199"/>
      <c r="C343" s="200"/>
      <c r="D343" s="202"/>
      <c r="E343" s="198"/>
      <c r="F343" s="199"/>
      <c r="G343" s="203"/>
      <c r="H343" s="203"/>
    </row>
    <row r="344" spans="1:8" ht="15" customHeight="1" x14ac:dyDescent="0.2">
      <c r="A344" s="209"/>
      <c r="B344" s="199"/>
      <c r="C344" s="200"/>
      <c r="D344" s="202"/>
      <c r="E344" s="198"/>
      <c r="F344" s="199"/>
      <c r="G344" s="203"/>
      <c r="H344" s="203"/>
    </row>
    <row r="345" spans="1:8" ht="15" customHeight="1" x14ac:dyDescent="0.2">
      <c r="A345" s="209"/>
      <c r="B345" s="199"/>
      <c r="C345" s="200"/>
      <c r="D345" s="202"/>
      <c r="E345" s="198"/>
      <c r="F345" s="199"/>
      <c r="G345" s="203"/>
      <c r="H345" s="203"/>
    </row>
    <row r="346" spans="1:8" ht="15" customHeight="1" x14ac:dyDescent="0.2">
      <c r="A346" s="209"/>
      <c r="B346" s="199"/>
      <c r="C346" s="200"/>
      <c r="D346" s="202"/>
      <c r="E346" s="198"/>
      <c r="F346" s="199"/>
      <c r="G346" s="203"/>
      <c r="H346" s="203"/>
    </row>
    <row r="347" spans="1:8" ht="15" customHeight="1" x14ac:dyDescent="0.2">
      <c r="A347" s="209"/>
      <c r="B347" s="199"/>
      <c r="C347" s="200"/>
      <c r="D347" s="202"/>
      <c r="E347" s="198"/>
      <c r="F347" s="199"/>
      <c r="G347" s="203"/>
      <c r="H347" s="203"/>
    </row>
    <row r="348" spans="1:8" ht="15" customHeight="1" x14ac:dyDescent="0.2">
      <c r="A348" s="209"/>
      <c r="B348" s="199"/>
      <c r="C348" s="200"/>
      <c r="D348" s="202"/>
      <c r="E348" s="198"/>
      <c r="F348" s="199"/>
      <c r="G348" s="203"/>
      <c r="H348" s="203"/>
    </row>
    <row r="349" spans="1:8" ht="15" customHeight="1" x14ac:dyDescent="0.2">
      <c r="A349" s="209"/>
      <c r="B349" s="199"/>
      <c r="C349" s="200"/>
      <c r="D349" s="202"/>
      <c r="E349" s="198"/>
      <c r="F349" s="199"/>
      <c r="G349" s="203"/>
      <c r="H349" s="203"/>
    </row>
    <row r="350" spans="1:8" ht="15" customHeight="1" x14ac:dyDescent="0.2">
      <c r="A350" s="209"/>
      <c r="B350" s="199"/>
      <c r="C350" s="200"/>
      <c r="D350" s="202"/>
      <c r="E350" s="198"/>
      <c r="F350" s="199"/>
      <c r="G350" s="203"/>
      <c r="H350" s="203"/>
    </row>
    <row r="351" spans="1:8" ht="15" customHeight="1" x14ac:dyDescent="0.2">
      <c r="A351" s="209"/>
      <c r="B351" s="199"/>
      <c r="C351" s="200"/>
      <c r="D351" s="202"/>
      <c r="E351" s="198"/>
      <c r="F351" s="199"/>
      <c r="G351" s="203"/>
      <c r="H351" s="203"/>
    </row>
    <row r="352" spans="1:8" ht="15" customHeight="1" x14ac:dyDescent="0.2">
      <c r="A352" s="209"/>
      <c r="B352" s="199"/>
      <c r="C352" s="200"/>
      <c r="D352" s="202"/>
      <c r="E352" s="198"/>
      <c r="F352" s="199"/>
      <c r="G352" s="203"/>
      <c r="H352" s="203"/>
    </row>
    <row r="353" spans="1:8" ht="15" customHeight="1" x14ac:dyDescent="0.2">
      <c r="A353" s="209"/>
      <c r="B353" s="199"/>
      <c r="C353" s="200"/>
      <c r="D353" s="202"/>
      <c r="E353" s="198"/>
      <c r="F353" s="199"/>
      <c r="G353" s="203"/>
      <c r="H353" s="203"/>
    </row>
    <row r="354" spans="1:8" ht="15" customHeight="1" x14ac:dyDescent="0.2">
      <c r="A354" s="209"/>
      <c r="B354" s="199"/>
      <c r="C354" s="200"/>
      <c r="D354" s="202"/>
      <c r="E354" s="198"/>
      <c r="F354" s="199"/>
      <c r="G354" s="203"/>
      <c r="H354" s="203"/>
    </row>
    <row r="355" spans="1:8" ht="15" customHeight="1" x14ac:dyDescent="0.2">
      <c r="A355" s="209"/>
      <c r="B355" s="199"/>
      <c r="C355" s="200"/>
      <c r="D355" s="202"/>
      <c r="E355" s="198"/>
      <c r="F355" s="199"/>
      <c r="G355" s="203"/>
      <c r="H355" s="203"/>
    </row>
    <row r="356" spans="1:8" ht="15" customHeight="1" x14ac:dyDescent="0.2">
      <c r="A356" s="209"/>
      <c r="B356" s="199"/>
      <c r="C356" s="200"/>
      <c r="D356" s="202"/>
      <c r="E356" s="198"/>
      <c r="F356" s="199"/>
      <c r="G356" s="203"/>
      <c r="H356" s="203"/>
    </row>
    <row r="357" spans="1:8" ht="15" customHeight="1" x14ac:dyDescent="0.2">
      <c r="A357" s="209"/>
      <c r="B357" s="199"/>
      <c r="C357" s="200"/>
      <c r="D357" s="202"/>
      <c r="E357" s="198"/>
      <c r="F357" s="199"/>
      <c r="G357" s="203"/>
      <c r="H357" s="203"/>
    </row>
    <row r="358" spans="1:8" ht="15" customHeight="1" x14ac:dyDescent="0.2">
      <c r="A358" s="209"/>
      <c r="B358" s="199"/>
      <c r="C358" s="200"/>
      <c r="D358" s="202"/>
      <c r="E358" s="198"/>
      <c r="F358" s="199"/>
      <c r="G358" s="203"/>
      <c r="H358" s="203"/>
    </row>
    <row r="359" spans="1:8" ht="15" customHeight="1" x14ac:dyDescent="0.2">
      <c r="A359" s="209"/>
      <c r="B359" s="199"/>
      <c r="C359" s="200"/>
      <c r="D359" s="202"/>
      <c r="E359" s="198"/>
      <c r="F359" s="199"/>
      <c r="G359" s="203"/>
      <c r="H359" s="203"/>
    </row>
    <row r="360" spans="1:8" ht="15" customHeight="1" x14ac:dyDescent="0.2">
      <c r="A360" s="209"/>
      <c r="B360" s="199"/>
      <c r="C360" s="200"/>
      <c r="D360" s="202"/>
      <c r="E360" s="198"/>
      <c r="F360" s="199"/>
      <c r="G360" s="203"/>
      <c r="H360" s="203"/>
    </row>
    <row r="361" spans="1:8" ht="15" customHeight="1" x14ac:dyDescent="0.2">
      <c r="A361" s="209"/>
      <c r="B361" s="199"/>
      <c r="C361" s="200"/>
      <c r="D361" s="202"/>
      <c r="E361" s="198"/>
      <c r="F361" s="199"/>
      <c r="G361" s="203"/>
      <c r="H361" s="203"/>
    </row>
    <row r="362" spans="1:8" ht="15" customHeight="1" x14ac:dyDescent="0.2">
      <c r="A362" s="209"/>
      <c r="B362" s="199"/>
      <c r="C362" s="200"/>
      <c r="D362" s="202"/>
      <c r="E362" s="198"/>
      <c r="F362" s="199"/>
      <c r="G362" s="203"/>
      <c r="H362" s="203"/>
    </row>
    <row r="363" spans="1:8" ht="15" customHeight="1" x14ac:dyDescent="0.2">
      <c r="A363" s="209"/>
      <c r="B363" s="199"/>
      <c r="C363" s="200"/>
      <c r="D363" s="202"/>
      <c r="E363" s="198"/>
      <c r="F363" s="199"/>
      <c r="G363" s="203"/>
      <c r="H363" s="203"/>
    </row>
    <row r="364" spans="1:8" ht="15" customHeight="1" x14ac:dyDescent="0.2">
      <c r="A364" s="209"/>
      <c r="B364" s="199"/>
      <c r="C364" s="200"/>
      <c r="D364" s="202"/>
      <c r="E364" s="198"/>
      <c r="F364" s="199"/>
      <c r="G364" s="203"/>
      <c r="H364" s="203"/>
    </row>
    <row r="365" spans="1:8" ht="15" customHeight="1" x14ac:dyDescent="0.2">
      <c r="A365" s="209"/>
      <c r="B365" s="199"/>
      <c r="C365" s="200"/>
      <c r="D365" s="202"/>
      <c r="E365" s="198"/>
      <c r="F365" s="199"/>
      <c r="G365" s="203"/>
      <c r="H365" s="203"/>
    </row>
    <row r="366" spans="1:8" ht="15" customHeight="1" x14ac:dyDescent="0.2">
      <c r="A366" s="209"/>
      <c r="B366" s="199"/>
      <c r="C366" s="200"/>
      <c r="D366" s="202"/>
      <c r="E366" s="198"/>
      <c r="F366" s="199"/>
      <c r="G366" s="203"/>
      <c r="H366" s="203"/>
    </row>
    <row r="367" spans="1:8" ht="15" customHeight="1" x14ac:dyDescent="0.2">
      <c r="A367" s="209"/>
      <c r="B367" s="199"/>
      <c r="C367" s="200"/>
      <c r="D367" s="202"/>
      <c r="E367" s="198"/>
      <c r="F367" s="199"/>
      <c r="G367" s="203"/>
      <c r="H367" s="203"/>
    </row>
    <row r="368" spans="1:8" ht="15" customHeight="1" x14ac:dyDescent="0.2">
      <c r="A368" s="209"/>
      <c r="B368" s="199"/>
      <c r="C368" s="200"/>
      <c r="D368" s="202"/>
      <c r="E368" s="198"/>
      <c r="F368" s="199"/>
      <c r="G368" s="203"/>
      <c r="H368" s="203"/>
    </row>
    <row r="369" spans="1:8" ht="15" customHeight="1" x14ac:dyDescent="0.2">
      <c r="A369" s="209"/>
      <c r="B369" s="199"/>
      <c r="C369" s="200"/>
      <c r="D369" s="202"/>
      <c r="E369" s="198"/>
      <c r="F369" s="199"/>
      <c r="G369" s="203"/>
      <c r="H369" s="203"/>
    </row>
    <row r="370" spans="1:8" ht="15" customHeight="1" x14ac:dyDescent="0.2">
      <c r="A370" s="209"/>
      <c r="B370" s="199"/>
      <c r="C370" s="200"/>
      <c r="D370" s="202"/>
      <c r="E370" s="198"/>
      <c r="F370" s="199"/>
      <c r="G370" s="203"/>
      <c r="H370" s="203"/>
    </row>
    <row r="371" spans="1:8" ht="15" customHeight="1" x14ac:dyDescent="0.2">
      <c r="A371" s="209"/>
      <c r="B371" s="199"/>
      <c r="C371" s="200"/>
      <c r="D371" s="202"/>
      <c r="E371" s="198"/>
      <c r="F371" s="199"/>
      <c r="G371" s="203"/>
      <c r="H371" s="203"/>
    </row>
    <row r="372" spans="1:8" ht="15" customHeight="1" x14ac:dyDescent="0.2">
      <c r="A372" s="209"/>
      <c r="B372" s="199"/>
      <c r="C372" s="200"/>
      <c r="D372" s="202"/>
      <c r="E372" s="198"/>
      <c r="F372" s="199"/>
      <c r="G372" s="203"/>
      <c r="H372" s="203"/>
    </row>
    <row r="373" spans="1:8" ht="15" customHeight="1" x14ac:dyDescent="0.2">
      <c r="A373" s="209"/>
      <c r="B373" s="199"/>
      <c r="C373" s="200"/>
      <c r="D373" s="202"/>
      <c r="E373" s="198"/>
      <c r="F373" s="199"/>
      <c r="G373" s="203"/>
      <c r="H373" s="203"/>
    </row>
    <row r="374" spans="1:8" ht="15" customHeight="1" x14ac:dyDescent="0.2">
      <c r="A374" s="209"/>
      <c r="B374" s="199"/>
      <c r="C374" s="200"/>
      <c r="D374" s="202"/>
      <c r="E374" s="198"/>
      <c r="F374" s="199"/>
      <c r="G374" s="203"/>
      <c r="H374" s="203"/>
    </row>
    <row r="375" spans="1:8" ht="15" customHeight="1" x14ac:dyDescent="0.2">
      <c r="A375" s="209"/>
      <c r="B375" s="199"/>
      <c r="C375" s="200"/>
      <c r="D375" s="202"/>
      <c r="E375" s="198"/>
      <c r="F375" s="199"/>
      <c r="G375" s="203"/>
      <c r="H375" s="203"/>
    </row>
    <row r="376" spans="1:8" ht="15" customHeight="1" x14ac:dyDescent="0.2">
      <c r="A376" s="209"/>
      <c r="B376" s="199"/>
      <c r="C376" s="200"/>
      <c r="D376" s="202"/>
      <c r="E376" s="198"/>
      <c r="F376" s="199"/>
      <c r="G376" s="203"/>
      <c r="H376" s="203"/>
    </row>
    <row r="377" spans="1:8" ht="15" customHeight="1" x14ac:dyDescent="0.2">
      <c r="A377" s="209"/>
      <c r="B377" s="199"/>
      <c r="C377" s="200"/>
      <c r="D377" s="202"/>
      <c r="E377" s="198"/>
      <c r="F377" s="199"/>
      <c r="G377" s="203"/>
      <c r="H377" s="203"/>
    </row>
    <row r="378" spans="1:8" ht="15" customHeight="1" x14ac:dyDescent="0.2">
      <c r="A378" s="209"/>
      <c r="B378" s="199"/>
      <c r="C378" s="200"/>
      <c r="D378" s="202"/>
      <c r="E378" s="198"/>
      <c r="F378" s="199"/>
      <c r="G378" s="203"/>
      <c r="H378" s="203"/>
    </row>
    <row r="379" spans="1:8" ht="15" customHeight="1" x14ac:dyDescent="0.2">
      <c r="A379" s="209"/>
      <c r="B379" s="199"/>
      <c r="C379" s="200"/>
      <c r="D379" s="202"/>
      <c r="E379" s="198"/>
      <c r="F379" s="199"/>
      <c r="G379" s="203"/>
      <c r="H379" s="203"/>
    </row>
    <row r="380" spans="1:8" ht="15" customHeight="1" x14ac:dyDescent="0.2">
      <c r="A380" s="209"/>
      <c r="B380" s="199"/>
      <c r="C380" s="200"/>
      <c r="D380" s="202"/>
      <c r="E380" s="198"/>
      <c r="F380" s="199"/>
      <c r="G380" s="203"/>
      <c r="H380" s="203"/>
    </row>
    <row r="381" spans="1:8" ht="15" customHeight="1" x14ac:dyDescent="0.2">
      <c r="A381" s="209"/>
      <c r="B381" s="199"/>
      <c r="C381" s="200"/>
      <c r="D381" s="202"/>
      <c r="E381" s="198"/>
      <c r="F381" s="199"/>
      <c r="G381" s="203"/>
      <c r="H381" s="203"/>
    </row>
    <row r="382" spans="1:8" ht="15" customHeight="1" x14ac:dyDescent="0.2">
      <c r="A382" s="209"/>
      <c r="B382" s="199"/>
      <c r="C382" s="200"/>
      <c r="D382" s="202"/>
      <c r="E382" s="198"/>
      <c r="F382" s="199"/>
      <c r="G382" s="203"/>
      <c r="H382" s="203"/>
    </row>
    <row r="383" spans="1:8" ht="15" customHeight="1" x14ac:dyDescent="0.2">
      <c r="A383" s="209"/>
      <c r="B383" s="199"/>
      <c r="C383" s="200"/>
      <c r="D383" s="202"/>
      <c r="E383" s="198"/>
      <c r="F383" s="199"/>
      <c r="G383" s="203"/>
      <c r="H383" s="203"/>
    </row>
    <row r="384" spans="1:8" ht="15" customHeight="1" x14ac:dyDescent="0.2">
      <c r="A384" s="209"/>
      <c r="B384" s="199"/>
      <c r="C384" s="200"/>
      <c r="D384" s="202"/>
      <c r="E384" s="198"/>
      <c r="F384" s="199"/>
      <c r="G384" s="203"/>
      <c r="H384" s="203"/>
    </row>
    <row r="385" spans="1:8" ht="15" customHeight="1" x14ac:dyDescent="0.2">
      <c r="A385" s="209"/>
      <c r="B385" s="199"/>
      <c r="C385" s="200"/>
      <c r="D385" s="202"/>
      <c r="E385" s="198"/>
      <c r="F385" s="199"/>
      <c r="G385" s="203"/>
      <c r="H385" s="203"/>
    </row>
    <row r="386" spans="1:8" ht="15" customHeight="1" x14ac:dyDescent="0.2">
      <c r="A386" s="209"/>
      <c r="B386" s="199"/>
      <c r="C386" s="200"/>
      <c r="D386" s="202"/>
      <c r="E386" s="198"/>
      <c r="F386" s="199"/>
      <c r="G386" s="203"/>
      <c r="H386" s="203"/>
    </row>
    <row r="387" spans="1:8" ht="15" customHeight="1" x14ac:dyDescent="0.2">
      <c r="A387" s="209"/>
      <c r="B387" s="199"/>
      <c r="C387" s="200"/>
      <c r="D387" s="202"/>
      <c r="E387" s="198"/>
      <c r="F387" s="199"/>
      <c r="G387" s="203"/>
      <c r="H387" s="203"/>
    </row>
    <row r="388" spans="1:8" ht="15" customHeight="1" x14ac:dyDescent="0.2">
      <c r="A388" s="209"/>
      <c r="B388" s="199"/>
      <c r="C388" s="200"/>
      <c r="D388" s="202"/>
      <c r="E388" s="198"/>
      <c r="F388" s="199"/>
      <c r="G388" s="203"/>
      <c r="H388" s="203"/>
    </row>
    <row r="389" spans="1:8" ht="15" customHeight="1" x14ac:dyDescent="0.2">
      <c r="A389" s="209"/>
      <c r="B389" s="199"/>
      <c r="C389" s="200"/>
      <c r="D389" s="202"/>
      <c r="E389" s="198"/>
      <c r="F389" s="199"/>
      <c r="G389" s="203"/>
      <c r="H389" s="203"/>
    </row>
    <row r="390" spans="1:8" ht="15" customHeight="1" x14ac:dyDescent="0.2">
      <c r="A390" s="209"/>
      <c r="B390" s="199"/>
      <c r="C390" s="200"/>
      <c r="D390" s="202"/>
      <c r="E390" s="198"/>
      <c r="F390" s="199"/>
      <c r="G390" s="203"/>
      <c r="H390" s="203"/>
    </row>
    <row r="391" spans="1:8" ht="15" customHeight="1" x14ac:dyDescent="0.2">
      <c r="A391" s="209"/>
      <c r="B391" s="199"/>
      <c r="C391" s="200"/>
      <c r="D391" s="202"/>
      <c r="E391" s="198"/>
      <c r="F391" s="199"/>
      <c r="G391" s="203"/>
      <c r="H391" s="203"/>
    </row>
    <row r="392" spans="1:8" ht="15" customHeight="1" x14ac:dyDescent="0.2">
      <c r="A392" s="209"/>
      <c r="B392" s="199"/>
      <c r="C392" s="200"/>
      <c r="D392" s="202"/>
      <c r="E392" s="198"/>
      <c r="F392" s="199"/>
      <c r="G392" s="203"/>
      <c r="H392" s="203"/>
    </row>
    <row r="393" spans="1:8" ht="15" customHeight="1" x14ac:dyDescent="0.2">
      <c r="A393" s="209"/>
      <c r="B393" s="199"/>
      <c r="C393" s="200"/>
      <c r="D393" s="202"/>
      <c r="E393" s="198"/>
      <c r="F393" s="199"/>
      <c r="G393" s="203"/>
      <c r="H393" s="203"/>
    </row>
    <row r="394" spans="1:8" ht="15" customHeight="1" x14ac:dyDescent="0.2">
      <c r="A394" s="209"/>
      <c r="B394" s="199"/>
      <c r="C394" s="200"/>
      <c r="D394" s="202"/>
      <c r="E394" s="198"/>
      <c r="F394" s="199"/>
      <c r="G394" s="203"/>
      <c r="H394" s="203"/>
    </row>
    <row r="395" spans="1:8" ht="15" customHeight="1" x14ac:dyDescent="0.2">
      <c r="A395" s="209"/>
      <c r="B395" s="199"/>
      <c r="C395" s="200"/>
      <c r="D395" s="202"/>
      <c r="E395" s="198"/>
      <c r="F395" s="199"/>
      <c r="G395" s="203"/>
      <c r="H395" s="203"/>
    </row>
    <row r="396" spans="1:8" ht="15" customHeight="1" x14ac:dyDescent="0.2">
      <c r="A396" s="209"/>
      <c r="B396" s="199"/>
      <c r="C396" s="200"/>
      <c r="D396" s="202"/>
      <c r="E396" s="198"/>
      <c r="F396" s="199"/>
      <c r="G396" s="203"/>
      <c r="H396" s="203"/>
    </row>
    <row r="397" spans="1:8" ht="15" customHeight="1" x14ac:dyDescent="0.2">
      <c r="A397" s="209"/>
      <c r="B397" s="199"/>
      <c r="C397" s="200"/>
      <c r="D397" s="202"/>
      <c r="E397" s="198"/>
      <c r="F397" s="199"/>
      <c r="G397" s="203"/>
      <c r="H397" s="203"/>
    </row>
    <row r="398" spans="1:8" ht="15" customHeight="1" x14ac:dyDescent="0.2">
      <c r="A398" s="209"/>
      <c r="B398" s="199"/>
      <c r="C398" s="200"/>
      <c r="D398" s="202"/>
      <c r="E398" s="198"/>
      <c r="F398" s="199"/>
      <c r="G398" s="203"/>
      <c r="H398" s="203"/>
    </row>
    <row r="399" spans="1:8" ht="15" customHeight="1" x14ac:dyDescent="0.2">
      <c r="A399" s="209"/>
      <c r="B399" s="199"/>
      <c r="C399" s="200"/>
      <c r="D399" s="202"/>
      <c r="E399" s="198"/>
      <c r="F399" s="199"/>
      <c r="G399" s="203"/>
      <c r="H399" s="203"/>
    </row>
    <row r="400" spans="1:8" ht="15" customHeight="1" x14ac:dyDescent="0.2">
      <c r="A400" s="209"/>
      <c r="B400" s="199"/>
      <c r="C400" s="200"/>
      <c r="D400" s="202"/>
      <c r="E400" s="198"/>
      <c r="F400" s="199"/>
      <c r="G400" s="203"/>
      <c r="H400" s="203"/>
    </row>
    <row r="401" spans="1:8" ht="15" customHeight="1" x14ac:dyDescent="0.2">
      <c r="A401" s="209"/>
      <c r="B401" s="199"/>
      <c r="C401" s="200"/>
      <c r="D401" s="202"/>
      <c r="E401" s="198"/>
      <c r="F401" s="199"/>
      <c r="G401" s="203"/>
      <c r="H401" s="203"/>
    </row>
    <row r="402" spans="1:8" ht="15" customHeight="1" x14ac:dyDescent="0.2">
      <c r="A402" s="209"/>
      <c r="B402" s="199"/>
      <c r="C402" s="200"/>
      <c r="D402" s="202"/>
      <c r="E402" s="198"/>
      <c r="F402" s="199"/>
      <c r="G402" s="203"/>
      <c r="H402" s="203"/>
    </row>
    <row r="403" spans="1:8" ht="15" customHeight="1" x14ac:dyDescent="0.2">
      <c r="A403" s="209"/>
      <c r="B403" s="199"/>
      <c r="C403" s="200"/>
      <c r="D403" s="202"/>
      <c r="E403" s="198"/>
      <c r="F403" s="199"/>
      <c r="G403" s="203"/>
      <c r="H403" s="203"/>
    </row>
    <row r="404" spans="1:8" ht="15" customHeight="1" x14ac:dyDescent="0.2">
      <c r="A404" s="209"/>
      <c r="B404" s="199"/>
      <c r="C404" s="200"/>
      <c r="D404" s="202"/>
      <c r="E404" s="198"/>
      <c r="F404" s="199"/>
      <c r="G404" s="203"/>
      <c r="H404" s="203"/>
    </row>
    <row r="405" spans="1:8" ht="15" customHeight="1" x14ac:dyDescent="0.2">
      <c r="A405" s="209"/>
      <c r="B405" s="199"/>
      <c r="C405" s="200"/>
      <c r="D405" s="202"/>
      <c r="E405" s="198"/>
      <c r="F405" s="199"/>
      <c r="G405" s="203"/>
      <c r="H405" s="203"/>
    </row>
    <row r="406" spans="1:8" ht="15" customHeight="1" x14ac:dyDescent="0.2">
      <c r="A406" s="209"/>
      <c r="B406" s="199"/>
      <c r="C406" s="200"/>
      <c r="D406" s="202"/>
      <c r="E406" s="198"/>
      <c r="F406" s="199"/>
      <c r="G406" s="203"/>
      <c r="H406" s="203"/>
    </row>
    <row r="407" spans="1:8" ht="15" customHeight="1" x14ac:dyDescent="0.2">
      <c r="A407" s="209"/>
      <c r="B407" s="199"/>
      <c r="C407" s="200"/>
      <c r="D407" s="202"/>
      <c r="E407" s="198"/>
      <c r="F407" s="199"/>
      <c r="G407" s="203"/>
      <c r="H407" s="203"/>
    </row>
    <row r="408" spans="1:8" ht="15" customHeight="1" x14ac:dyDescent="0.2">
      <c r="A408" s="209"/>
      <c r="B408" s="199"/>
      <c r="C408" s="200"/>
      <c r="D408" s="202"/>
      <c r="E408" s="198"/>
      <c r="F408" s="199"/>
      <c r="G408" s="203"/>
      <c r="H408" s="203"/>
    </row>
    <row r="409" spans="1:8" ht="15" customHeight="1" x14ac:dyDescent="0.2">
      <c r="A409" s="209"/>
      <c r="B409" s="199"/>
      <c r="C409" s="200"/>
      <c r="D409" s="202"/>
      <c r="E409" s="198"/>
      <c r="F409" s="199"/>
      <c r="G409" s="203"/>
      <c r="H409" s="203"/>
    </row>
    <row r="410" spans="1:8" ht="15" customHeight="1" x14ac:dyDescent="0.2">
      <c r="A410" s="209"/>
      <c r="B410" s="199"/>
      <c r="C410" s="200"/>
      <c r="D410" s="202"/>
      <c r="E410" s="198"/>
      <c r="F410" s="199"/>
      <c r="G410" s="203"/>
      <c r="H410" s="203"/>
    </row>
    <row r="411" spans="1:8" ht="15" customHeight="1" x14ac:dyDescent="0.2">
      <c r="A411" s="209"/>
      <c r="B411" s="199"/>
      <c r="C411" s="200"/>
      <c r="D411" s="202"/>
      <c r="E411" s="198"/>
      <c r="F411" s="199"/>
      <c r="G411" s="203"/>
      <c r="H411" s="203"/>
    </row>
    <row r="412" spans="1:8" ht="15" customHeight="1" x14ac:dyDescent="0.2">
      <c r="A412" s="209"/>
      <c r="B412" s="199"/>
      <c r="C412" s="200"/>
      <c r="D412" s="202"/>
      <c r="E412" s="198"/>
      <c r="F412" s="199"/>
      <c r="G412" s="203"/>
      <c r="H412" s="203"/>
    </row>
    <row r="413" spans="1:8" ht="15" customHeight="1" x14ac:dyDescent="0.2">
      <c r="A413" s="209"/>
      <c r="B413" s="199"/>
      <c r="C413" s="200"/>
      <c r="D413" s="202"/>
      <c r="E413" s="198"/>
      <c r="F413" s="199"/>
      <c r="G413" s="203"/>
      <c r="H413" s="203"/>
    </row>
    <row r="414" spans="1:8" ht="15" customHeight="1" x14ac:dyDescent="0.2">
      <c r="A414" s="209"/>
      <c r="B414" s="199"/>
      <c r="C414" s="200"/>
      <c r="D414" s="202"/>
      <c r="E414" s="198"/>
      <c r="F414" s="199"/>
      <c r="G414" s="203"/>
      <c r="H414" s="203"/>
    </row>
    <row r="415" spans="1:8" ht="15" customHeight="1" x14ac:dyDescent="0.2">
      <c r="A415" s="209"/>
      <c r="B415" s="199"/>
      <c r="C415" s="200"/>
      <c r="D415" s="202"/>
      <c r="E415" s="198"/>
      <c r="F415" s="199"/>
      <c r="G415" s="203"/>
      <c r="H415" s="203"/>
    </row>
    <row r="416" spans="1:8" ht="15" customHeight="1" x14ac:dyDescent="0.2">
      <c r="A416" s="209"/>
      <c r="B416" s="199"/>
      <c r="C416" s="200"/>
      <c r="D416" s="202"/>
      <c r="E416" s="198"/>
      <c r="F416" s="199"/>
      <c r="G416" s="203"/>
      <c r="H416" s="203"/>
    </row>
    <row r="417" spans="1:8" ht="15" customHeight="1" x14ac:dyDescent="0.2">
      <c r="A417" s="209"/>
      <c r="B417" s="199"/>
      <c r="C417" s="200"/>
      <c r="D417" s="202"/>
      <c r="E417" s="198"/>
      <c r="F417" s="199"/>
      <c r="G417" s="203"/>
      <c r="H417" s="203"/>
    </row>
    <row r="418" spans="1:8" ht="15" customHeight="1" x14ac:dyDescent="0.2">
      <c r="A418" s="209"/>
      <c r="B418" s="199"/>
      <c r="C418" s="200"/>
      <c r="D418" s="202"/>
      <c r="E418" s="198"/>
      <c r="F418" s="199"/>
      <c r="G418" s="203"/>
      <c r="H418" s="203"/>
    </row>
    <row r="419" spans="1:8" ht="15" customHeight="1" x14ac:dyDescent="0.2">
      <c r="A419" s="209"/>
      <c r="B419" s="199"/>
      <c r="C419" s="200"/>
      <c r="D419" s="202"/>
      <c r="E419" s="198"/>
      <c r="F419" s="199"/>
      <c r="G419" s="203"/>
      <c r="H419" s="203"/>
    </row>
    <row r="420" spans="1:8" ht="15" customHeight="1" x14ac:dyDescent="0.2">
      <c r="A420" s="209"/>
      <c r="B420" s="199"/>
      <c r="C420" s="200"/>
      <c r="D420" s="202"/>
      <c r="E420" s="198"/>
      <c r="F420" s="199"/>
      <c r="G420" s="203"/>
      <c r="H420" s="203"/>
    </row>
    <row r="421" spans="1:8" ht="15" customHeight="1" x14ac:dyDescent="0.2">
      <c r="A421" s="209"/>
      <c r="B421" s="199"/>
      <c r="C421" s="200"/>
      <c r="D421" s="202"/>
      <c r="E421" s="198"/>
      <c r="F421" s="199"/>
      <c r="G421" s="203"/>
      <c r="H421" s="203"/>
    </row>
    <row r="422" spans="1:8" ht="15" customHeight="1" x14ac:dyDescent="0.2">
      <c r="A422" s="209"/>
      <c r="B422" s="199"/>
      <c r="C422" s="200"/>
      <c r="D422" s="202"/>
      <c r="E422" s="198"/>
      <c r="F422" s="199"/>
      <c r="G422" s="203"/>
      <c r="H422" s="203"/>
    </row>
    <row r="423" spans="1:8" ht="15" customHeight="1" x14ac:dyDescent="0.2">
      <c r="A423" s="209"/>
      <c r="B423" s="199"/>
      <c r="C423" s="200"/>
      <c r="D423" s="202"/>
      <c r="E423" s="198"/>
      <c r="F423" s="199"/>
      <c r="G423" s="203"/>
      <c r="H423" s="203"/>
    </row>
    <row r="424" spans="1:8" ht="15" customHeight="1" x14ac:dyDescent="0.2">
      <c r="A424" s="209"/>
      <c r="B424" s="199"/>
      <c r="C424" s="200"/>
      <c r="D424" s="202"/>
      <c r="E424" s="198"/>
      <c r="F424" s="199"/>
      <c r="G424" s="203"/>
      <c r="H424" s="203"/>
    </row>
    <row r="425" spans="1:8" ht="15" customHeight="1" x14ac:dyDescent="0.2">
      <c r="A425" s="209"/>
      <c r="B425" s="199"/>
      <c r="C425" s="200"/>
      <c r="D425" s="202"/>
      <c r="E425" s="198"/>
      <c r="F425" s="199"/>
      <c r="G425" s="203"/>
      <c r="H425" s="203"/>
    </row>
    <row r="426" spans="1:8" ht="15" customHeight="1" x14ac:dyDescent="0.2">
      <c r="A426" s="209"/>
      <c r="B426" s="199"/>
      <c r="C426" s="200"/>
      <c r="D426" s="202"/>
      <c r="E426" s="198"/>
      <c r="F426" s="199"/>
      <c r="G426" s="203"/>
      <c r="H426" s="203"/>
    </row>
    <row r="427" spans="1:8" ht="15" customHeight="1" x14ac:dyDescent="0.2">
      <c r="A427" s="209"/>
      <c r="B427" s="199"/>
      <c r="C427" s="200"/>
      <c r="D427" s="202"/>
      <c r="E427" s="198"/>
      <c r="F427" s="199"/>
      <c r="G427" s="203"/>
      <c r="H427" s="203"/>
    </row>
    <row r="428" spans="1:8" ht="15" customHeight="1" x14ac:dyDescent="0.2">
      <c r="A428" s="209"/>
      <c r="B428" s="199"/>
      <c r="C428" s="200"/>
      <c r="D428" s="202"/>
      <c r="E428" s="198"/>
      <c r="F428" s="199"/>
      <c r="G428" s="203"/>
      <c r="H428" s="203"/>
    </row>
    <row r="429" spans="1:8" ht="15" customHeight="1" x14ac:dyDescent="0.2">
      <c r="A429" s="209"/>
      <c r="B429" s="199"/>
      <c r="C429" s="200"/>
      <c r="D429" s="202"/>
      <c r="E429" s="198"/>
      <c r="F429" s="199"/>
      <c r="G429" s="203"/>
      <c r="H429" s="203"/>
    </row>
    <row r="430" spans="1:8" ht="15" customHeight="1" x14ac:dyDescent="0.2">
      <c r="A430" s="209"/>
      <c r="B430" s="199"/>
      <c r="C430" s="200"/>
      <c r="D430" s="202"/>
      <c r="E430" s="198"/>
      <c r="F430" s="199"/>
      <c r="G430" s="203"/>
      <c r="H430" s="203"/>
    </row>
    <row r="431" spans="1:8" ht="15" customHeight="1" x14ac:dyDescent="0.2">
      <c r="A431" s="209"/>
      <c r="B431" s="199"/>
      <c r="C431" s="200"/>
      <c r="D431" s="202"/>
      <c r="E431" s="198"/>
      <c r="F431" s="199"/>
      <c r="G431" s="203"/>
      <c r="H431" s="203"/>
    </row>
    <row r="432" spans="1:8" ht="15" customHeight="1" x14ac:dyDescent="0.2">
      <c r="A432" s="209"/>
      <c r="B432" s="199"/>
      <c r="C432" s="200"/>
      <c r="D432" s="202"/>
      <c r="E432" s="198"/>
      <c r="F432" s="199"/>
      <c r="G432" s="203"/>
      <c r="H432" s="203"/>
    </row>
    <row r="433" spans="1:8" ht="15" customHeight="1" x14ac:dyDescent="0.2">
      <c r="A433" s="209"/>
      <c r="B433" s="199"/>
      <c r="C433" s="200"/>
      <c r="D433" s="202"/>
      <c r="E433" s="198"/>
      <c r="F433" s="199"/>
      <c r="G433" s="203"/>
      <c r="H433" s="203"/>
    </row>
    <row r="434" spans="1:8" ht="15" customHeight="1" x14ac:dyDescent="0.2">
      <c r="A434" s="209"/>
      <c r="B434" s="199"/>
      <c r="C434" s="200"/>
      <c r="D434" s="202"/>
      <c r="E434" s="198"/>
      <c r="F434" s="199"/>
      <c r="G434" s="203"/>
      <c r="H434" s="203"/>
    </row>
    <row r="435" spans="1:8" ht="15" customHeight="1" x14ac:dyDescent="0.2">
      <c r="A435" s="209"/>
      <c r="B435" s="199"/>
      <c r="C435" s="200"/>
      <c r="D435" s="202"/>
      <c r="E435" s="198"/>
      <c r="F435" s="199"/>
      <c r="G435" s="203"/>
      <c r="H435" s="203"/>
    </row>
    <row r="436" spans="1:8" ht="15" customHeight="1" x14ac:dyDescent="0.2">
      <c r="A436" s="209"/>
      <c r="B436" s="199"/>
      <c r="C436" s="200"/>
      <c r="D436" s="202"/>
      <c r="E436" s="198"/>
      <c r="F436" s="199"/>
      <c r="G436" s="203"/>
      <c r="H436" s="203"/>
    </row>
    <row r="437" spans="1:8" ht="15" customHeight="1" x14ac:dyDescent="0.2">
      <c r="A437" s="209"/>
      <c r="B437" s="199"/>
      <c r="C437" s="200"/>
      <c r="D437" s="202"/>
      <c r="E437" s="198"/>
      <c r="F437" s="199"/>
      <c r="G437" s="203"/>
      <c r="H437" s="203"/>
    </row>
    <row r="438" spans="1:8" ht="15" customHeight="1" x14ac:dyDescent="0.2">
      <c r="A438" s="209"/>
      <c r="B438" s="199"/>
      <c r="C438" s="200"/>
      <c r="D438" s="202"/>
      <c r="E438" s="198"/>
      <c r="F438" s="199"/>
      <c r="G438" s="203"/>
      <c r="H438" s="203"/>
    </row>
    <row r="439" spans="1:8" ht="15" customHeight="1" x14ac:dyDescent="0.2">
      <c r="A439" s="209"/>
      <c r="B439" s="199"/>
      <c r="C439" s="200"/>
      <c r="D439" s="202"/>
      <c r="E439" s="198"/>
      <c r="F439" s="199"/>
      <c r="G439" s="203"/>
      <c r="H439" s="203"/>
    </row>
    <row r="440" spans="1:8" ht="15" customHeight="1" x14ac:dyDescent="0.2">
      <c r="A440" s="209"/>
      <c r="B440" s="199"/>
      <c r="C440" s="200"/>
      <c r="D440" s="202"/>
      <c r="E440" s="198"/>
      <c r="F440" s="199"/>
      <c r="G440" s="203"/>
      <c r="H440" s="203"/>
    </row>
    <row r="441" spans="1:8" ht="15" customHeight="1" x14ac:dyDescent="0.2">
      <c r="A441" s="209"/>
      <c r="B441" s="199"/>
      <c r="C441" s="200"/>
      <c r="D441" s="202"/>
      <c r="E441" s="198"/>
      <c r="F441" s="199"/>
      <c r="G441" s="203"/>
      <c r="H441" s="203"/>
    </row>
    <row r="442" spans="1:8" ht="15" customHeight="1" x14ac:dyDescent="0.2">
      <c r="A442" s="209"/>
      <c r="B442" s="199"/>
      <c r="C442" s="200"/>
      <c r="D442" s="202"/>
      <c r="E442" s="198"/>
      <c r="F442" s="199"/>
      <c r="G442" s="203"/>
      <c r="H442" s="203"/>
    </row>
    <row r="443" spans="1:8" ht="15" customHeight="1" x14ac:dyDescent="0.2">
      <c r="A443" s="209"/>
      <c r="B443" s="199"/>
      <c r="C443" s="200"/>
      <c r="D443" s="202"/>
      <c r="E443" s="198"/>
      <c r="F443" s="199"/>
      <c r="G443" s="203"/>
      <c r="H443" s="203"/>
    </row>
    <row r="444" spans="1:8" ht="15" customHeight="1" x14ac:dyDescent="0.2">
      <c r="A444" s="209"/>
      <c r="B444" s="199"/>
      <c r="C444" s="200"/>
      <c r="D444" s="202"/>
      <c r="E444" s="198"/>
      <c r="F444" s="199"/>
      <c r="G444" s="203"/>
      <c r="H444" s="203"/>
    </row>
    <row r="445" spans="1:8" ht="15" customHeight="1" x14ac:dyDescent="0.2">
      <c r="A445" s="209"/>
      <c r="B445" s="199"/>
      <c r="C445" s="200"/>
      <c r="D445" s="202"/>
      <c r="E445" s="198"/>
      <c r="F445" s="199"/>
      <c r="G445" s="203"/>
      <c r="H445" s="203"/>
    </row>
    <row r="446" spans="1:8" ht="15" customHeight="1" x14ac:dyDescent="0.2">
      <c r="A446" s="209"/>
      <c r="B446" s="199"/>
      <c r="C446" s="200"/>
      <c r="D446" s="202"/>
      <c r="E446" s="198"/>
      <c r="F446" s="199"/>
      <c r="G446" s="203"/>
      <c r="H446" s="203"/>
    </row>
    <row r="447" spans="1:8" ht="15" customHeight="1" x14ac:dyDescent="0.2">
      <c r="A447" s="209"/>
      <c r="B447" s="199"/>
      <c r="C447" s="200"/>
      <c r="D447" s="202"/>
      <c r="E447" s="198"/>
      <c r="F447" s="199"/>
      <c r="G447" s="203"/>
      <c r="H447" s="203"/>
    </row>
    <row r="448" spans="1:8" ht="15" customHeight="1" x14ac:dyDescent="0.2">
      <c r="A448" s="209"/>
      <c r="B448" s="199"/>
      <c r="C448" s="200"/>
      <c r="D448" s="202"/>
      <c r="E448" s="198"/>
      <c r="F448" s="199"/>
      <c r="G448" s="203"/>
      <c r="H448" s="203"/>
    </row>
    <row r="449" spans="1:8" ht="15" customHeight="1" x14ac:dyDescent="0.2">
      <c r="A449" s="209"/>
      <c r="B449" s="199"/>
      <c r="C449" s="200"/>
      <c r="D449" s="202"/>
      <c r="E449" s="198"/>
      <c r="F449" s="199"/>
      <c r="G449" s="203"/>
      <c r="H449" s="203"/>
    </row>
    <row r="450" spans="1:8" ht="15" customHeight="1" x14ac:dyDescent="0.2">
      <c r="A450" s="209"/>
      <c r="B450" s="199"/>
      <c r="C450" s="200"/>
      <c r="D450" s="202"/>
      <c r="E450" s="198"/>
      <c r="F450" s="199"/>
      <c r="G450" s="203"/>
      <c r="H450" s="203"/>
    </row>
    <row r="451" spans="1:8" ht="15" customHeight="1" x14ac:dyDescent="0.2">
      <c r="A451" s="209"/>
      <c r="B451" s="199"/>
      <c r="C451" s="200"/>
      <c r="D451" s="202"/>
      <c r="E451" s="198"/>
      <c r="F451" s="199"/>
      <c r="G451" s="203"/>
      <c r="H451" s="203"/>
    </row>
    <row r="452" spans="1:8" ht="15" customHeight="1" x14ac:dyDescent="0.2">
      <c r="A452" s="209"/>
      <c r="B452" s="199"/>
      <c r="C452" s="200"/>
      <c r="D452" s="202"/>
      <c r="E452" s="198"/>
      <c r="F452" s="199"/>
      <c r="G452" s="203"/>
      <c r="H452" s="203"/>
    </row>
    <row r="453" spans="1:8" ht="15" customHeight="1" x14ac:dyDescent="0.2">
      <c r="A453" s="209"/>
      <c r="B453" s="199"/>
      <c r="C453" s="200"/>
      <c r="D453" s="202"/>
      <c r="E453" s="198"/>
      <c r="F453" s="199"/>
      <c r="G453" s="203"/>
      <c r="H453" s="203"/>
    </row>
    <row r="454" spans="1:8" ht="15" customHeight="1" x14ac:dyDescent="0.2">
      <c r="A454" s="209"/>
      <c r="B454" s="199"/>
      <c r="C454" s="200"/>
      <c r="D454" s="202"/>
      <c r="E454" s="198"/>
      <c r="F454" s="199"/>
      <c r="G454" s="203"/>
      <c r="H454" s="203"/>
    </row>
    <row r="455" spans="1:8" ht="15" customHeight="1" x14ac:dyDescent="0.2">
      <c r="A455" s="209"/>
      <c r="B455" s="199"/>
      <c r="C455" s="200"/>
      <c r="D455" s="202"/>
      <c r="E455" s="198"/>
      <c r="F455" s="199"/>
      <c r="G455" s="203"/>
      <c r="H455" s="203"/>
    </row>
    <row r="456" spans="1:8" ht="15" customHeight="1" x14ac:dyDescent="0.2">
      <c r="A456" s="209"/>
      <c r="B456" s="199"/>
      <c r="C456" s="200"/>
      <c r="D456" s="202"/>
      <c r="E456" s="198"/>
      <c r="F456" s="199"/>
      <c r="G456" s="203"/>
      <c r="H456" s="203"/>
    </row>
    <row r="457" spans="1:8" ht="15" customHeight="1" x14ac:dyDescent="0.2">
      <c r="A457" s="209"/>
      <c r="B457" s="199"/>
      <c r="C457" s="200"/>
      <c r="D457" s="202"/>
      <c r="E457" s="198"/>
      <c r="F457" s="199"/>
      <c r="G457" s="203"/>
      <c r="H457" s="203"/>
    </row>
    <row r="458" spans="1:8" ht="15" customHeight="1" x14ac:dyDescent="0.2">
      <c r="A458" s="209"/>
      <c r="B458" s="199"/>
      <c r="C458" s="200"/>
      <c r="D458" s="202"/>
      <c r="E458" s="198"/>
      <c r="F458" s="199"/>
      <c r="G458" s="203"/>
      <c r="H458" s="203"/>
    </row>
    <row r="459" spans="1:8" ht="15" customHeight="1" x14ac:dyDescent="0.2">
      <c r="A459" s="209"/>
      <c r="B459" s="199"/>
      <c r="C459" s="200"/>
      <c r="D459" s="202"/>
      <c r="E459" s="198"/>
      <c r="F459" s="199"/>
      <c r="G459" s="203"/>
      <c r="H459" s="203"/>
    </row>
    <row r="460" spans="1:8" ht="15" customHeight="1" x14ac:dyDescent="0.2">
      <c r="A460" s="209"/>
      <c r="B460" s="199"/>
      <c r="C460" s="200"/>
      <c r="D460" s="202"/>
      <c r="E460" s="198"/>
      <c r="F460" s="199"/>
      <c r="G460" s="203"/>
      <c r="H460" s="203"/>
    </row>
    <row r="461" spans="1:8" ht="15" customHeight="1" x14ac:dyDescent="0.2">
      <c r="A461" s="209"/>
      <c r="B461" s="199"/>
      <c r="C461" s="200"/>
      <c r="D461" s="202"/>
      <c r="E461" s="198"/>
      <c r="F461" s="199"/>
      <c r="G461" s="203"/>
      <c r="H461" s="203"/>
    </row>
    <row r="462" spans="1:8" ht="15" customHeight="1" x14ac:dyDescent="0.2">
      <c r="A462" s="209"/>
      <c r="B462" s="199"/>
      <c r="C462" s="200"/>
      <c r="D462" s="202"/>
      <c r="E462" s="198"/>
      <c r="F462" s="199"/>
      <c r="G462" s="203"/>
      <c r="H462" s="203"/>
    </row>
    <row r="463" spans="1:8" ht="15" customHeight="1" x14ac:dyDescent="0.2">
      <c r="A463" s="209"/>
      <c r="B463" s="199"/>
      <c r="C463" s="200"/>
      <c r="D463" s="202"/>
      <c r="E463" s="198"/>
      <c r="F463" s="199"/>
      <c r="G463" s="203"/>
      <c r="H463" s="203"/>
    </row>
    <row r="464" spans="1:8" ht="15" customHeight="1" x14ac:dyDescent="0.2">
      <c r="A464" s="209"/>
      <c r="B464" s="199"/>
      <c r="C464" s="200"/>
      <c r="D464" s="202"/>
      <c r="E464" s="198"/>
      <c r="F464" s="199"/>
      <c r="G464" s="203"/>
      <c r="H464" s="203"/>
    </row>
    <row r="465" spans="1:8" ht="15" customHeight="1" x14ac:dyDescent="0.2">
      <c r="A465" s="209"/>
      <c r="B465" s="199"/>
      <c r="C465" s="200"/>
      <c r="D465" s="202"/>
      <c r="E465" s="198"/>
      <c r="F465" s="199"/>
      <c r="G465" s="203"/>
      <c r="H465" s="203"/>
    </row>
    <row r="466" spans="1:8" ht="15" customHeight="1" x14ac:dyDescent="0.2">
      <c r="A466" s="209"/>
      <c r="B466" s="199"/>
      <c r="C466" s="200"/>
      <c r="D466" s="202"/>
      <c r="E466" s="198"/>
      <c r="F466" s="199"/>
      <c r="G466" s="203"/>
      <c r="H466" s="203"/>
    </row>
    <row r="467" spans="1:8" ht="15" customHeight="1" x14ac:dyDescent="0.2">
      <c r="A467" s="209"/>
      <c r="B467" s="199"/>
      <c r="C467" s="200"/>
      <c r="D467" s="202"/>
      <c r="E467" s="198"/>
      <c r="F467" s="199"/>
      <c r="G467" s="203"/>
      <c r="H467" s="203"/>
    </row>
    <row r="468" spans="1:8" ht="15" customHeight="1" x14ac:dyDescent="0.2">
      <c r="A468" s="209"/>
      <c r="B468" s="199"/>
      <c r="C468" s="200"/>
      <c r="D468" s="202"/>
      <c r="E468" s="198"/>
      <c r="F468" s="199"/>
      <c r="G468" s="203"/>
      <c r="H468" s="203"/>
    </row>
    <row r="469" spans="1:8" ht="15" customHeight="1" x14ac:dyDescent="0.2">
      <c r="A469" s="209"/>
      <c r="B469" s="199"/>
      <c r="C469" s="200"/>
      <c r="D469" s="202"/>
      <c r="E469" s="198"/>
      <c r="F469" s="199"/>
      <c r="G469" s="203"/>
      <c r="H469" s="203"/>
    </row>
    <row r="470" spans="1:8" ht="15" customHeight="1" x14ac:dyDescent="0.2">
      <c r="A470" s="209"/>
      <c r="B470" s="199"/>
      <c r="C470" s="200"/>
      <c r="D470" s="202"/>
      <c r="E470" s="198"/>
      <c r="F470" s="199"/>
      <c r="G470" s="203"/>
      <c r="H470" s="203"/>
    </row>
    <row r="471" spans="1:8" ht="15" customHeight="1" x14ac:dyDescent="0.2">
      <c r="A471" s="209"/>
      <c r="B471" s="199"/>
      <c r="C471" s="200"/>
      <c r="D471" s="202"/>
      <c r="E471" s="198"/>
      <c r="F471" s="199"/>
      <c r="G471" s="203"/>
      <c r="H471" s="203"/>
    </row>
    <row r="472" spans="1:8" ht="15" customHeight="1" x14ac:dyDescent="0.2">
      <c r="A472" s="209"/>
      <c r="B472" s="199"/>
      <c r="C472" s="200"/>
      <c r="D472" s="202"/>
      <c r="E472" s="198"/>
      <c r="F472" s="199"/>
      <c r="G472" s="203"/>
      <c r="H472" s="203"/>
    </row>
    <row r="473" spans="1:8" ht="15" customHeight="1" x14ac:dyDescent="0.2">
      <c r="A473" s="209"/>
      <c r="B473" s="199"/>
      <c r="C473" s="200"/>
      <c r="D473" s="202"/>
      <c r="E473" s="198"/>
      <c r="F473" s="199"/>
      <c r="G473" s="203"/>
      <c r="H473" s="203"/>
    </row>
    <row r="474" spans="1:8" ht="15" customHeight="1" x14ac:dyDescent="0.2">
      <c r="A474" s="209"/>
      <c r="B474" s="199"/>
      <c r="C474" s="200"/>
      <c r="D474" s="202"/>
      <c r="E474" s="198"/>
      <c r="F474" s="199"/>
      <c r="G474" s="203"/>
      <c r="H474" s="203"/>
    </row>
    <row r="475" spans="1:8" ht="15" customHeight="1" x14ac:dyDescent="0.2">
      <c r="A475" s="209"/>
      <c r="B475" s="199"/>
      <c r="C475" s="200"/>
      <c r="D475" s="202"/>
      <c r="E475" s="198"/>
      <c r="F475" s="199"/>
      <c r="G475" s="203"/>
      <c r="H475" s="203"/>
    </row>
    <row r="476" spans="1:8" ht="15" customHeight="1" x14ac:dyDescent="0.2">
      <c r="A476" s="209"/>
      <c r="B476" s="199"/>
      <c r="C476" s="200"/>
      <c r="D476" s="202"/>
      <c r="E476" s="198"/>
      <c r="F476" s="199"/>
      <c r="G476" s="203"/>
      <c r="H476" s="203"/>
    </row>
    <row r="477" spans="1:8" ht="15" customHeight="1" x14ac:dyDescent="0.2">
      <c r="A477" s="209"/>
      <c r="B477" s="199"/>
      <c r="C477" s="200"/>
      <c r="D477" s="202"/>
      <c r="E477" s="198"/>
      <c r="F477" s="199"/>
      <c r="G477" s="203"/>
      <c r="H477" s="203"/>
    </row>
    <row r="478" spans="1:8" ht="15" customHeight="1" x14ac:dyDescent="0.2">
      <c r="A478" s="209"/>
      <c r="B478" s="199"/>
      <c r="C478" s="200"/>
      <c r="D478" s="202"/>
      <c r="E478" s="198"/>
      <c r="F478" s="199"/>
      <c r="G478" s="203"/>
      <c r="H478" s="203"/>
    </row>
    <row r="479" spans="1:8" ht="15" customHeight="1" x14ac:dyDescent="0.2">
      <c r="A479" s="209"/>
      <c r="B479" s="199"/>
      <c r="C479" s="200"/>
      <c r="D479" s="202"/>
      <c r="E479" s="198"/>
      <c r="F479" s="199"/>
      <c r="G479" s="203"/>
      <c r="H479" s="203"/>
    </row>
    <row r="480" spans="1:8" ht="15" customHeight="1" x14ac:dyDescent="0.2">
      <c r="A480" s="209"/>
      <c r="B480" s="199"/>
      <c r="C480" s="200"/>
      <c r="D480" s="202"/>
      <c r="E480" s="198"/>
      <c r="F480" s="199"/>
      <c r="G480" s="203"/>
      <c r="H480" s="203"/>
    </row>
    <row r="481" spans="1:8" ht="15" customHeight="1" x14ac:dyDescent="0.2">
      <c r="A481" s="209"/>
      <c r="B481" s="199"/>
      <c r="C481" s="200"/>
      <c r="D481" s="202"/>
      <c r="E481" s="198"/>
      <c r="F481" s="199"/>
      <c r="G481" s="203"/>
      <c r="H481" s="203"/>
    </row>
    <row r="482" spans="1:8" ht="15" customHeight="1" x14ac:dyDescent="0.2">
      <c r="A482" s="209"/>
      <c r="B482" s="199"/>
      <c r="C482" s="200"/>
      <c r="D482" s="202"/>
      <c r="E482" s="198"/>
      <c r="F482" s="199"/>
      <c r="G482" s="203"/>
      <c r="H482" s="203"/>
    </row>
    <row r="483" spans="1:8" ht="15" customHeight="1" x14ac:dyDescent="0.2">
      <c r="A483" s="209"/>
      <c r="B483" s="199"/>
      <c r="C483" s="200"/>
      <c r="D483" s="202"/>
      <c r="E483" s="198"/>
      <c r="F483" s="199"/>
      <c r="G483" s="203"/>
      <c r="H483" s="203"/>
    </row>
    <row r="484" spans="1:8" ht="15" customHeight="1" x14ac:dyDescent="0.2">
      <c r="A484" s="209"/>
      <c r="B484" s="199"/>
      <c r="C484" s="200"/>
      <c r="D484" s="202"/>
      <c r="E484" s="198"/>
      <c r="F484" s="199"/>
      <c r="G484" s="203"/>
      <c r="H484" s="203"/>
    </row>
    <row r="485" spans="1:8" ht="15" customHeight="1" x14ac:dyDescent="0.2">
      <c r="A485" s="209"/>
      <c r="B485" s="199"/>
      <c r="C485" s="200"/>
      <c r="D485" s="202"/>
      <c r="E485" s="198"/>
      <c r="F485" s="199"/>
      <c r="G485" s="203"/>
      <c r="H485" s="203"/>
    </row>
    <row r="486" spans="1:8" ht="15" customHeight="1" x14ac:dyDescent="0.2">
      <c r="A486" s="209"/>
      <c r="B486" s="199"/>
      <c r="C486" s="200"/>
      <c r="D486" s="202"/>
      <c r="E486" s="198"/>
      <c r="F486" s="199"/>
      <c r="G486" s="203"/>
      <c r="H486" s="203"/>
    </row>
    <row r="487" spans="1:8" ht="15" customHeight="1" x14ac:dyDescent="0.2">
      <c r="A487" s="209"/>
      <c r="B487" s="199"/>
      <c r="C487" s="200"/>
      <c r="D487" s="202"/>
      <c r="E487" s="198"/>
      <c r="F487" s="199"/>
      <c r="G487" s="203"/>
      <c r="H487" s="203"/>
    </row>
    <row r="488" spans="1:8" ht="15" customHeight="1" x14ac:dyDescent="0.2">
      <c r="A488" s="209"/>
      <c r="B488" s="199"/>
      <c r="C488" s="200"/>
      <c r="D488" s="202"/>
      <c r="E488" s="198"/>
      <c r="F488" s="199"/>
      <c r="G488" s="203"/>
      <c r="H488" s="203"/>
    </row>
    <row r="489" spans="1:8" ht="15" customHeight="1" x14ac:dyDescent="0.2">
      <c r="A489" s="209"/>
      <c r="B489" s="199"/>
      <c r="C489" s="200"/>
      <c r="D489" s="202"/>
      <c r="E489" s="198"/>
      <c r="F489" s="199"/>
      <c r="G489" s="203"/>
      <c r="H489" s="203"/>
    </row>
    <row r="490" spans="1:8" ht="15" customHeight="1" x14ac:dyDescent="0.2">
      <c r="A490" s="209"/>
      <c r="B490" s="199"/>
      <c r="C490" s="200"/>
      <c r="D490" s="202"/>
      <c r="E490" s="198"/>
      <c r="F490" s="199"/>
      <c r="G490" s="203"/>
      <c r="H490" s="203"/>
    </row>
    <row r="491" spans="1:8" ht="15" customHeight="1" x14ac:dyDescent="0.2">
      <c r="A491" s="209"/>
      <c r="B491" s="199"/>
      <c r="C491" s="200"/>
      <c r="D491" s="202"/>
      <c r="E491" s="198"/>
      <c r="F491" s="199"/>
      <c r="G491" s="203"/>
      <c r="H491" s="203"/>
    </row>
    <row r="492" spans="1:8" ht="15" customHeight="1" x14ac:dyDescent="0.2">
      <c r="A492" s="209"/>
      <c r="B492" s="199"/>
      <c r="C492" s="200"/>
      <c r="D492" s="202"/>
      <c r="E492" s="198"/>
      <c r="F492" s="199"/>
      <c r="G492" s="203"/>
      <c r="H492" s="203"/>
    </row>
    <row r="493" spans="1:8" ht="15" customHeight="1" x14ac:dyDescent="0.2">
      <c r="A493" s="209"/>
      <c r="B493" s="199"/>
      <c r="C493" s="200"/>
      <c r="D493" s="202"/>
      <c r="E493" s="198"/>
      <c r="F493" s="199"/>
      <c r="G493" s="203"/>
      <c r="H493" s="203"/>
    </row>
    <row r="494" spans="1:8" ht="15" customHeight="1" x14ac:dyDescent="0.2">
      <c r="A494" s="209"/>
      <c r="B494" s="199"/>
      <c r="C494" s="200"/>
      <c r="D494" s="202"/>
      <c r="E494" s="198"/>
      <c r="F494" s="199"/>
      <c r="G494" s="203"/>
      <c r="H494" s="203"/>
    </row>
    <row r="495" spans="1:8" ht="15" customHeight="1" x14ac:dyDescent="0.2">
      <c r="A495" s="209"/>
      <c r="B495" s="199"/>
      <c r="C495" s="200"/>
      <c r="D495" s="202"/>
      <c r="E495" s="198"/>
      <c r="F495" s="199"/>
      <c r="G495" s="203"/>
      <c r="H495" s="203"/>
    </row>
    <row r="496" spans="1:8" ht="15" customHeight="1" x14ac:dyDescent="0.2">
      <c r="A496" s="209"/>
      <c r="B496" s="199"/>
      <c r="C496" s="200"/>
      <c r="D496" s="202"/>
      <c r="E496" s="198"/>
      <c r="F496" s="199"/>
      <c r="G496" s="203"/>
      <c r="H496" s="203"/>
    </row>
    <row r="497" spans="1:8" ht="15" customHeight="1" x14ac:dyDescent="0.2">
      <c r="A497" s="209"/>
      <c r="B497" s="199"/>
      <c r="C497" s="200"/>
      <c r="D497" s="202"/>
      <c r="E497" s="198"/>
      <c r="F497" s="199"/>
      <c r="G497" s="203"/>
      <c r="H497" s="203"/>
    </row>
    <row r="498" spans="1:8" ht="15" customHeight="1" x14ac:dyDescent="0.2">
      <c r="A498" s="209"/>
      <c r="B498" s="199"/>
      <c r="C498" s="200"/>
      <c r="D498" s="202"/>
      <c r="E498" s="198"/>
      <c r="F498" s="199"/>
      <c r="G498" s="203"/>
      <c r="H498" s="203"/>
    </row>
    <row r="499" spans="1:8" ht="15.75" customHeight="1" x14ac:dyDescent="0.2">
      <c r="A499" s="209"/>
      <c r="B499" s="199"/>
      <c r="C499" s="200"/>
      <c r="D499" s="202"/>
      <c r="E499" s="198"/>
      <c r="F499" s="199"/>
      <c r="G499" s="203"/>
      <c r="H499" s="203"/>
    </row>
    <row r="500" spans="1:8" ht="15" customHeight="1" x14ac:dyDescent="0.2">
      <c r="A500" s="209"/>
      <c r="B500" s="199"/>
      <c r="C500" s="200"/>
      <c r="D500" s="202"/>
      <c r="E500" s="198"/>
      <c r="F500" s="199"/>
      <c r="G500" s="203"/>
      <c r="H500" s="203"/>
    </row>
    <row r="501" spans="1:8" ht="15" customHeight="1" x14ac:dyDescent="0.2">
      <c r="A501" s="209"/>
      <c r="B501" s="199"/>
      <c r="C501" s="200"/>
      <c r="D501" s="202"/>
      <c r="E501" s="198"/>
      <c r="F501" s="199"/>
      <c r="G501" s="203"/>
      <c r="H501" s="203"/>
    </row>
    <row r="502" spans="1:8" ht="15" customHeight="1" x14ac:dyDescent="0.2">
      <c r="A502" s="209"/>
      <c r="B502" s="199"/>
      <c r="C502" s="200"/>
      <c r="D502" s="202"/>
      <c r="E502" s="198"/>
      <c r="F502" s="199"/>
      <c r="G502" s="203"/>
      <c r="H502" s="203"/>
    </row>
    <row r="503" spans="1:8" ht="15" customHeight="1" x14ac:dyDescent="0.2">
      <c r="A503" s="209"/>
      <c r="B503" s="199"/>
      <c r="C503" s="200"/>
      <c r="D503" s="202"/>
      <c r="E503" s="198"/>
      <c r="F503" s="199"/>
      <c r="G503" s="203"/>
      <c r="H503" s="203"/>
    </row>
    <row r="504" spans="1:8" ht="15" customHeight="1" x14ac:dyDescent="0.2">
      <c r="A504" s="209"/>
      <c r="B504" s="199"/>
      <c r="C504" s="200"/>
      <c r="D504" s="202"/>
      <c r="E504" s="198"/>
      <c r="F504" s="199"/>
      <c r="G504" s="203"/>
      <c r="H504" s="203"/>
    </row>
    <row r="505" spans="1:8" ht="15" customHeight="1" x14ac:dyDescent="0.2">
      <c r="A505" s="209"/>
      <c r="B505" s="199"/>
      <c r="C505" s="200"/>
      <c r="D505" s="202"/>
      <c r="E505" s="198"/>
      <c r="F505" s="199"/>
      <c r="G505" s="203"/>
      <c r="H505" s="203"/>
    </row>
    <row r="506" spans="1:8" ht="15" customHeight="1" x14ac:dyDescent="0.2">
      <c r="A506" s="209"/>
      <c r="B506" s="199"/>
      <c r="C506" s="200"/>
      <c r="D506" s="202"/>
      <c r="E506" s="198"/>
      <c r="F506" s="199"/>
      <c r="G506" s="203"/>
      <c r="H506" s="203"/>
    </row>
    <row r="507" spans="1:8" ht="15" customHeight="1" x14ac:dyDescent="0.2">
      <c r="A507" s="209"/>
      <c r="B507" s="199"/>
      <c r="C507" s="200"/>
      <c r="D507" s="202"/>
      <c r="E507" s="198"/>
      <c r="F507" s="199"/>
      <c r="G507" s="203"/>
      <c r="H507" s="203"/>
    </row>
    <row r="508" spans="1:8" ht="15" customHeight="1" x14ac:dyDescent="0.2">
      <c r="A508" s="209"/>
      <c r="B508" s="199"/>
      <c r="C508" s="200"/>
      <c r="D508" s="202"/>
      <c r="E508" s="198"/>
      <c r="F508" s="199"/>
      <c r="G508" s="203"/>
      <c r="H508" s="203"/>
    </row>
    <row r="509" spans="1:8" ht="15" customHeight="1" x14ac:dyDescent="0.2">
      <c r="A509" s="209"/>
      <c r="B509" s="199"/>
      <c r="C509" s="200"/>
      <c r="D509" s="202"/>
      <c r="E509" s="198"/>
      <c r="F509" s="199"/>
      <c r="G509" s="203"/>
      <c r="H509" s="203"/>
    </row>
    <row r="510" spans="1:8" ht="15" customHeight="1" x14ac:dyDescent="0.2">
      <c r="A510" s="209"/>
      <c r="B510" s="199"/>
      <c r="C510" s="200"/>
      <c r="D510" s="202"/>
      <c r="E510" s="198"/>
      <c r="F510" s="199"/>
      <c r="G510" s="203"/>
      <c r="H510" s="203"/>
    </row>
    <row r="511" spans="1:8" ht="15" customHeight="1" x14ac:dyDescent="0.2">
      <c r="A511" s="209"/>
      <c r="B511" s="199"/>
      <c r="C511" s="200"/>
      <c r="D511" s="202"/>
      <c r="E511" s="198"/>
      <c r="F511" s="199"/>
      <c r="G511" s="203"/>
      <c r="H511" s="203"/>
    </row>
    <row r="512" spans="1:8" ht="15" customHeight="1" x14ac:dyDescent="0.2">
      <c r="A512" s="209"/>
      <c r="B512" s="199"/>
      <c r="C512" s="200"/>
      <c r="D512" s="202"/>
      <c r="E512" s="198"/>
      <c r="F512" s="199"/>
      <c r="G512" s="203"/>
      <c r="H512" s="203"/>
    </row>
    <row r="513" spans="1:8" ht="15" customHeight="1" x14ac:dyDescent="0.2">
      <c r="A513" s="209"/>
      <c r="B513" s="199"/>
      <c r="C513" s="200"/>
      <c r="D513" s="202"/>
      <c r="E513" s="198"/>
      <c r="F513" s="199"/>
      <c r="G513" s="203"/>
      <c r="H513" s="203"/>
    </row>
    <row r="514" spans="1:8" ht="15" customHeight="1" x14ac:dyDescent="0.2">
      <c r="A514" s="209"/>
      <c r="B514" s="199"/>
      <c r="C514" s="200"/>
      <c r="D514" s="202"/>
      <c r="E514" s="198"/>
      <c r="F514" s="199"/>
      <c r="G514" s="203"/>
      <c r="H514" s="203"/>
    </row>
    <row r="515" spans="1:8" ht="15" customHeight="1" x14ac:dyDescent="0.2">
      <c r="A515" s="209"/>
      <c r="B515" s="199"/>
      <c r="C515" s="200"/>
      <c r="D515" s="202"/>
      <c r="E515" s="198"/>
      <c r="F515" s="199"/>
      <c r="G515" s="203"/>
      <c r="H515" s="203"/>
    </row>
    <row r="516" spans="1:8" ht="15" customHeight="1" x14ac:dyDescent="0.2">
      <c r="A516" s="209"/>
      <c r="B516" s="199"/>
      <c r="C516" s="200"/>
      <c r="D516" s="202"/>
      <c r="E516" s="198"/>
      <c r="F516" s="199"/>
      <c r="G516" s="203"/>
      <c r="H516" s="203"/>
    </row>
    <row r="517" spans="1:8" ht="15" customHeight="1" x14ac:dyDescent="0.2">
      <c r="A517" s="209"/>
      <c r="B517" s="199"/>
      <c r="C517" s="200"/>
      <c r="D517" s="202"/>
      <c r="E517" s="198"/>
      <c r="F517" s="199"/>
      <c r="G517" s="203"/>
      <c r="H517" s="203"/>
    </row>
    <row r="518" spans="1:8" ht="15" customHeight="1" x14ac:dyDescent="0.2">
      <c r="A518" s="209"/>
      <c r="B518" s="199"/>
      <c r="C518" s="200"/>
      <c r="D518" s="202"/>
      <c r="E518" s="198"/>
      <c r="F518" s="199"/>
      <c r="G518" s="203"/>
      <c r="H518" s="203"/>
    </row>
    <row r="519" spans="1:8" ht="15" customHeight="1" x14ac:dyDescent="0.2">
      <c r="A519" s="209"/>
      <c r="B519" s="199"/>
      <c r="C519" s="200"/>
      <c r="D519" s="202"/>
      <c r="E519" s="198"/>
      <c r="F519" s="199"/>
      <c r="G519" s="203"/>
      <c r="H519" s="203"/>
    </row>
    <row r="520" spans="1:8" ht="15" customHeight="1" x14ac:dyDescent="0.2">
      <c r="A520" s="209"/>
      <c r="B520" s="199"/>
      <c r="C520" s="200"/>
      <c r="D520" s="202"/>
      <c r="E520" s="198"/>
      <c r="F520" s="199"/>
      <c r="G520" s="203"/>
      <c r="H520" s="203"/>
    </row>
    <row r="521" spans="1:8" ht="15" customHeight="1" x14ac:dyDescent="0.2">
      <c r="A521" s="209"/>
      <c r="B521" s="199"/>
      <c r="C521" s="200"/>
      <c r="D521" s="202"/>
      <c r="E521" s="198"/>
      <c r="F521" s="199"/>
      <c r="G521" s="203"/>
      <c r="H521" s="203"/>
    </row>
    <row r="522" spans="1:8" ht="15" customHeight="1" x14ac:dyDescent="0.2">
      <c r="A522" s="209"/>
      <c r="B522" s="199"/>
      <c r="C522" s="200"/>
      <c r="D522" s="202"/>
      <c r="E522" s="198"/>
      <c r="F522" s="199"/>
      <c r="G522" s="203"/>
      <c r="H522" s="203"/>
    </row>
    <row r="523" spans="1:8" ht="15" customHeight="1" x14ac:dyDescent="0.2">
      <c r="A523" s="209"/>
      <c r="B523" s="199"/>
      <c r="C523" s="200"/>
      <c r="D523" s="202"/>
      <c r="E523" s="198"/>
      <c r="F523" s="199"/>
      <c r="G523" s="203"/>
      <c r="H523" s="203"/>
    </row>
    <row r="524" spans="1:8" ht="15" customHeight="1" x14ac:dyDescent="0.2">
      <c r="A524" s="209"/>
      <c r="B524" s="199"/>
      <c r="C524" s="200"/>
      <c r="D524" s="202"/>
      <c r="E524" s="198"/>
      <c r="F524" s="199"/>
      <c r="G524" s="203"/>
      <c r="H524" s="203"/>
    </row>
    <row r="525" spans="1:8" ht="15" customHeight="1" x14ac:dyDescent="0.2">
      <c r="A525" s="209"/>
      <c r="B525" s="199"/>
      <c r="C525" s="200"/>
      <c r="D525" s="202"/>
      <c r="E525" s="198"/>
      <c r="F525" s="199"/>
      <c r="G525" s="203"/>
      <c r="H525" s="203"/>
    </row>
    <row r="526" spans="1:8" ht="15" customHeight="1" x14ac:dyDescent="0.2">
      <c r="A526" s="209"/>
      <c r="B526" s="199"/>
      <c r="C526" s="200"/>
      <c r="D526" s="202"/>
      <c r="E526" s="198"/>
      <c r="F526" s="199"/>
      <c r="G526" s="203"/>
      <c r="H526" s="203"/>
    </row>
    <row r="527" spans="1:8" ht="15" customHeight="1" x14ac:dyDescent="0.2">
      <c r="A527" s="209"/>
      <c r="B527" s="199"/>
      <c r="C527" s="200"/>
      <c r="D527" s="202"/>
      <c r="E527" s="198"/>
      <c r="F527" s="199"/>
      <c r="G527" s="203"/>
      <c r="H527" s="203"/>
    </row>
    <row r="528" spans="1:8" ht="15" customHeight="1" x14ac:dyDescent="0.2">
      <c r="A528" s="209"/>
      <c r="B528" s="199"/>
      <c r="C528" s="200"/>
      <c r="D528" s="202"/>
      <c r="E528" s="198"/>
      <c r="F528" s="199"/>
      <c r="G528" s="203"/>
      <c r="H528" s="203"/>
    </row>
    <row r="529" spans="1:8" ht="15" customHeight="1" x14ac:dyDescent="0.2">
      <c r="A529" s="209"/>
      <c r="B529" s="199"/>
      <c r="C529" s="200"/>
      <c r="D529" s="202"/>
      <c r="E529" s="198"/>
      <c r="F529" s="199"/>
      <c r="G529" s="203"/>
      <c r="H529" s="203"/>
    </row>
    <row r="530" spans="1:8" ht="15" customHeight="1" x14ac:dyDescent="0.2">
      <c r="A530" s="209"/>
      <c r="B530" s="199"/>
      <c r="C530" s="200"/>
      <c r="D530" s="202"/>
      <c r="E530" s="198"/>
      <c r="F530" s="199"/>
      <c r="G530" s="203"/>
      <c r="H530" s="203"/>
    </row>
    <row r="531" spans="1:8" ht="15" customHeight="1" x14ac:dyDescent="0.2">
      <c r="A531" s="209"/>
      <c r="B531" s="199"/>
      <c r="C531" s="200"/>
      <c r="D531" s="202"/>
      <c r="E531" s="198"/>
      <c r="F531" s="199"/>
      <c r="G531" s="203"/>
      <c r="H531" s="203"/>
    </row>
    <row r="532" spans="1:8" ht="15" customHeight="1" x14ac:dyDescent="0.2">
      <c r="A532" s="209"/>
      <c r="B532" s="199"/>
      <c r="C532" s="200"/>
      <c r="D532" s="202"/>
      <c r="E532" s="198"/>
      <c r="F532" s="199"/>
      <c r="G532" s="203"/>
      <c r="H532" s="203"/>
    </row>
    <row r="533" spans="1:8" ht="15" customHeight="1" x14ac:dyDescent="0.2">
      <c r="A533" s="209"/>
      <c r="B533" s="199"/>
      <c r="C533" s="200"/>
      <c r="D533" s="202"/>
      <c r="E533" s="198"/>
      <c r="F533" s="199"/>
      <c r="G533" s="203"/>
      <c r="H533" s="203"/>
    </row>
    <row r="534" spans="1:8" ht="15" customHeight="1" x14ac:dyDescent="0.2">
      <c r="A534" s="209"/>
      <c r="B534" s="199"/>
      <c r="C534" s="200"/>
      <c r="D534" s="202"/>
      <c r="E534" s="198"/>
      <c r="F534" s="199"/>
      <c r="G534" s="203"/>
      <c r="H534" s="203"/>
    </row>
    <row r="535" spans="1:8" ht="15" customHeight="1" x14ac:dyDescent="0.2">
      <c r="A535" s="209"/>
      <c r="B535" s="199"/>
      <c r="C535" s="200"/>
      <c r="D535" s="202"/>
      <c r="E535" s="198"/>
      <c r="F535" s="199"/>
      <c r="G535" s="203"/>
      <c r="H535" s="203"/>
    </row>
    <row r="536" spans="1:8" ht="15" customHeight="1" x14ac:dyDescent="0.2">
      <c r="A536" s="209"/>
      <c r="B536" s="199"/>
      <c r="C536" s="200"/>
      <c r="D536" s="202"/>
      <c r="E536" s="198"/>
      <c r="F536" s="199"/>
      <c r="G536" s="203"/>
      <c r="H536" s="203"/>
    </row>
    <row r="537" spans="1:8" ht="15" customHeight="1" x14ac:dyDescent="0.2">
      <c r="A537" s="209"/>
      <c r="B537" s="199"/>
      <c r="C537" s="200"/>
      <c r="D537" s="202"/>
      <c r="E537" s="198"/>
      <c r="F537" s="199"/>
      <c r="G537" s="203"/>
      <c r="H537" s="203"/>
    </row>
    <row r="538" spans="1:8" ht="15" customHeight="1" x14ac:dyDescent="0.2">
      <c r="A538" s="209"/>
      <c r="B538" s="199"/>
      <c r="C538" s="200"/>
      <c r="D538" s="202"/>
      <c r="E538" s="198"/>
      <c r="F538" s="199"/>
      <c r="G538" s="203"/>
      <c r="H538" s="203"/>
    </row>
    <row r="539" spans="1:8" ht="15" customHeight="1" x14ac:dyDescent="0.2">
      <c r="A539" s="209"/>
      <c r="B539" s="199"/>
      <c r="C539" s="200"/>
      <c r="D539" s="202"/>
      <c r="E539" s="198"/>
      <c r="F539" s="199"/>
      <c r="G539" s="203"/>
      <c r="H539" s="203"/>
    </row>
    <row r="540" spans="1:8" ht="15" customHeight="1" x14ac:dyDescent="0.2">
      <c r="A540" s="209"/>
      <c r="B540" s="199"/>
      <c r="C540" s="200"/>
      <c r="D540" s="202"/>
      <c r="E540" s="198"/>
      <c r="F540" s="199"/>
      <c r="G540" s="203"/>
      <c r="H540" s="203"/>
    </row>
    <row r="541" spans="1:8" ht="15" customHeight="1" x14ac:dyDescent="0.2">
      <c r="A541" s="209"/>
      <c r="B541" s="199"/>
      <c r="C541" s="200"/>
      <c r="D541" s="202"/>
      <c r="E541" s="198"/>
      <c r="F541" s="199"/>
      <c r="G541" s="203"/>
      <c r="H541" s="203"/>
    </row>
    <row r="542" spans="1:8" ht="15" customHeight="1" x14ac:dyDescent="0.2">
      <c r="A542" s="209"/>
      <c r="B542" s="199"/>
      <c r="C542" s="200"/>
      <c r="D542" s="202"/>
      <c r="E542" s="198"/>
      <c r="F542" s="199"/>
      <c r="G542" s="203"/>
      <c r="H542" s="203"/>
    </row>
    <row r="543" spans="1:8" ht="15" customHeight="1" x14ac:dyDescent="0.2">
      <c r="A543" s="209"/>
      <c r="B543" s="199"/>
      <c r="C543" s="200"/>
      <c r="D543" s="202"/>
      <c r="E543" s="198"/>
      <c r="F543" s="199"/>
      <c r="G543" s="203"/>
      <c r="H543" s="203"/>
    </row>
    <row r="544" spans="1:8" ht="15" customHeight="1" x14ac:dyDescent="0.2">
      <c r="A544" s="209"/>
      <c r="B544" s="199"/>
      <c r="C544" s="200"/>
      <c r="D544" s="202"/>
      <c r="E544" s="198"/>
      <c r="F544" s="199"/>
      <c r="G544" s="203"/>
      <c r="H544" s="203"/>
    </row>
    <row r="545" spans="1:8" ht="15" customHeight="1" x14ac:dyDescent="0.2">
      <c r="A545" s="209"/>
      <c r="B545" s="199"/>
      <c r="C545" s="200"/>
      <c r="D545" s="202"/>
      <c r="E545" s="198"/>
      <c r="F545" s="199"/>
      <c r="G545" s="203"/>
      <c r="H545" s="203"/>
    </row>
    <row r="546" spans="1:8" ht="15" customHeight="1" x14ac:dyDescent="0.2">
      <c r="A546" s="209"/>
      <c r="B546" s="199"/>
      <c r="C546" s="200"/>
      <c r="D546" s="202"/>
      <c r="E546" s="198"/>
      <c r="F546" s="199"/>
      <c r="G546" s="203"/>
      <c r="H546" s="203"/>
    </row>
    <row r="547" spans="1:8" ht="15" customHeight="1" x14ac:dyDescent="0.2">
      <c r="A547" s="209"/>
      <c r="B547" s="199"/>
      <c r="C547" s="200"/>
      <c r="D547" s="202"/>
      <c r="E547" s="198"/>
      <c r="F547" s="199"/>
      <c r="G547" s="203"/>
      <c r="H547" s="203"/>
    </row>
    <row r="548" spans="1:8" ht="15" customHeight="1" x14ac:dyDescent="0.2">
      <c r="A548" s="209"/>
      <c r="B548" s="199"/>
      <c r="C548" s="200"/>
      <c r="D548" s="202"/>
      <c r="E548" s="198"/>
      <c r="F548" s="199"/>
      <c r="G548" s="203"/>
      <c r="H548" s="203"/>
    </row>
    <row r="549" spans="1:8" ht="15" customHeight="1" x14ac:dyDescent="0.2">
      <c r="A549" s="209"/>
      <c r="B549" s="199"/>
      <c r="C549" s="200"/>
      <c r="D549" s="202"/>
      <c r="E549" s="198"/>
      <c r="F549" s="199"/>
      <c r="G549" s="203"/>
      <c r="H549" s="203"/>
    </row>
    <row r="550" spans="1:8" ht="15" customHeight="1" x14ac:dyDescent="0.2">
      <c r="A550" s="209"/>
      <c r="B550" s="199"/>
      <c r="C550" s="200"/>
      <c r="D550" s="202"/>
      <c r="E550" s="198"/>
      <c r="F550" s="199"/>
      <c r="G550" s="203"/>
      <c r="H550" s="203"/>
    </row>
    <row r="551" spans="1:8" ht="15" customHeight="1" x14ac:dyDescent="0.2">
      <c r="A551" s="209"/>
      <c r="B551" s="199"/>
      <c r="C551" s="200"/>
      <c r="D551" s="202"/>
      <c r="E551" s="198"/>
      <c r="F551" s="199"/>
      <c r="G551" s="203"/>
      <c r="H551" s="203"/>
    </row>
    <row r="552" spans="1:8" ht="15" customHeight="1" x14ac:dyDescent="0.2">
      <c r="A552" s="209"/>
      <c r="B552" s="199"/>
      <c r="C552" s="200"/>
      <c r="D552" s="202"/>
      <c r="E552" s="198"/>
      <c r="F552" s="199"/>
      <c r="G552" s="203"/>
      <c r="H552" s="203"/>
    </row>
    <row r="553" spans="1:8" ht="15" customHeight="1" x14ac:dyDescent="0.2">
      <c r="A553" s="209"/>
      <c r="B553" s="199"/>
      <c r="C553" s="200"/>
      <c r="D553" s="202"/>
      <c r="E553" s="198"/>
      <c r="F553" s="199"/>
      <c r="G553" s="203"/>
      <c r="H553" s="203"/>
    </row>
    <row r="554" spans="1:8" ht="15" customHeight="1" x14ac:dyDescent="0.2">
      <c r="A554" s="209"/>
      <c r="B554" s="199"/>
      <c r="C554" s="200"/>
      <c r="D554" s="202"/>
      <c r="E554" s="198"/>
      <c r="F554" s="199"/>
      <c r="G554" s="203"/>
      <c r="H554" s="203"/>
    </row>
    <row r="555" spans="1:8" ht="15" customHeight="1" x14ac:dyDescent="0.2">
      <c r="A555" s="209"/>
      <c r="B555" s="199"/>
      <c r="C555" s="200"/>
      <c r="D555" s="202"/>
      <c r="E555" s="198"/>
      <c r="F555" s="199"/>
      <c r="G555" s="203"/>
      <c r="H555" s="203"/>
    </row>
    <row r="556" spans="1:8" ht="15" customHeight="1" x14ac:dyDescent="0.2">
      <c r="A556" s="209"/>
      <c r="B556" s="199"/>
      <c r="C556" s="200"/>
      <c r="D556" s="202"/>
      <c r="E556" s="198"/>
      <c r="F556" s="199"/>
      <c r="G556" s="203"/>
      <c r="H556" s="203"/>
    </row>
    <row r="557" spans="1:8" ht="15" customHeight="1" x14ac:dyDescent="0.2">
      <c r="A557" s="209"/>
      <c r="B557" s="199"/>
      <c r="C557" s="200"/>
      <c r="D557" s="202"/>
      <c r="E557" s="198"/>
      <c r="F557" s="199"/>
      <c r="G557" s="203"/>
      <c r="H557" s="203"/>
    </row>
    <row r="558" spans="1:8" ht="15" customHeight="1" x14ac:dyDescent="0.2">
      <c r="A558" s="209"/>
      <c r="B558" s="199"/>
      <c r="C558" s="200"/>
      <c r="D558" s="202"/>
      <c r="E558" s="198"/>
      <c r="F558" s="199"/>
      <c r="G558" s="203"/>
      <c r="H558" s="203"/>
    </row>
    <row r="559" spans="1:8" ht="15" customHeight="1" x14ac:dyDescent="0.2">
      <c r="A559" s="209"/>
      <c r="B559" s="199"/>
      <c r="C559" s="200"/>
      <c r="D559" s="202"/>
      <c r="E559" s="198"/>
      <c r="F559" s="199"/>
      <c r="G559" s="203"/>
      <c r="H559" s="203"/>
    </row>
    <row r="560" spans="1:8" ht="15" customHeight="1" x14ac:dyDescent="0.2">
      <c r="A560" s="209"/>
      <c r="B560" s="199"/>
      <c r="C560" s="200"/>
      <c r="D560" s="202"/>
      <c r="E560" s="198"/>
      <c r="F560" s="199"/>
      <c r="G560" s="203"/>
      <c r="H560" s="203"/>
    </row>
    <row r="561" spans="1:8" ht="15" customHeight="1" x14ac:dyDescent="0.2">
      <c r="A561" s="209"/>
      <c r="B561" s="199"/>
      <c r="C561" s="200"/>
      <c r="D561" s="202"/>
      <c r="E561" s="198"/>
      <c r="F561" s="199"/>
      <c r="G561" s="203"/>
      <c r="H561" s="203"/>
    </row>
    <row r="562" spans="1:8" ht="15" customHeight="1" x14ac:dyDescent="0.2">
      <c r="A562" s="209"/>
      <c r="B562" s="199"/>
      <c r="C562" s="200"/>
      <c r="D562" s="202"/>
      <c r="E562" s="198"/>
      <c r="F562" s="199"/>
      <c r="G562" s="203"/>
      <c r="H562" s="203"/>
    </row>
    <row r="563" spans="1:8" ht="15" customHeight="1" x14ac:dyDescent="0.2">
      <c r="A563" s="209"/>
      <c r="B563" s="199"/>
      <c r="C563" s="200"/>
      <c r="D563" s="202"/>
      <c r="E563" s="198"/>
      <c r="F563" s="199"/>
      <c r="G563" s="203"/>
      <c r="H563" s="203"/>
    </row>
    <row r="564" spans="1:8" ht="15" customHeight="1" x14ac:dyDescent="0.2">
      <c r="A564" s="209"/>
      <c r="B564" s="199"/>
      <c r="C564" s="200"/>
      <c r="D564" s="202"/>
      <c r="E564" s="198"/>
      <c r="F564" s="199"/>
      <c r="G564" s="203"/>
      <c r="H564" s="203"/>
    </row>
    <row r="565" spans="1:8" ht="15" customHeight="1" x14ac:dyDescent="0.2">
      <c r="A565" s="209"/>
      <c r="B565" s="199"/>
      <c r="C565" s="200"/>
      <c r="D565" s="202"/>
      <c r="E565" s="198"/>
      <c r="F565" s="199"/>
      <c r="G565" s="203"/>
      <c r="H565" s="203"/>
    </row>
    <row r="566" spans="1:8" ht="15" customHeight="1" x14ac:dyDescent="0.2">
      <c r="A566" s="209"/>
      <c r="B566" s="199"/>
      <c r="C566" s="200"/>
      <c r="D566" s="202"/>
      <c r="E566" s="198"/>
      <c r="F566" s="199"/>
      <c r="G566" s="203"/>
      <c r="H566" s="203"/>
    </row>
    <row r="567" spans="1:8" ht="15" customHeight="1" x14ac:dyDescent="0.2">
      <c r="A567" s="209"/>
      <c r="B567" s="199"/>
      <c r="C567" s="200"/>
      <c r="D567" s="202"/>
      <c r="E567" s="198"/>
      <c r="F567" s="199"/>
      <c r="G567" s="203"/>
      <c r="H567" s="203"/>
    </row>
    <row r="568" spans="1:8" ht="15" customHeight="1" x14ac:dyDescent="0.2">
      <c r="A568" s="209"/>
      <c r="B568" s="199"/>
      <c r="C568" s="200"/>
      <c r="D568" s="202"/>
      <c r="E568" s="198"/>
      <c r="F568" s="199"/>
      <c r="G568" s="203"/>
      <c r="H568" s="203"/>
    </row>
    <row r="569" spans="1:8" ht="15" customHeight="1" x14ac:dyDescent="0.2">
      <c r="A569" s="209"/>
      <c r="B569" s="199"/>
      <c r="C569" s="200"/>
      <c r="D569" s="202"/>
      <c r="E569" s="198"/>
      <c r="F569" s="199"/>
      <c r="G569" s="203"/>
      <c r="H569" s="203"/>
    </row>
    <row r="570" spans="1:8" ht="15" customHeight="1" x14ac:dyDescent="0.2">
      <c r="A570" s="209"/>
      <c r="B570" s="199"/>
      <c r="C570" s="200"/>
      <c r="D570" s="202"/>
      <c r="E570" s="198"/>
      <c r="F570" s="199"/>
      <c r="G570" s="203"/>
      <c r="H570" s="203"/>
    </row>
    <row r="571" spans="1:8" ht="15" customHeight="1" x14ac:dyDescent="0.2">
      <c r="A571" s="209"/>
      <c r="B571" s="199"/>
      <c r="C571" s="200"/>
      <c r="D571" s="202"/>
      <c r="E571" s="198"/>
      <c r="F571" s="199"/>
      <c r="G571" s="203"/>
      <c r="H571" s="203"/>
    </row>
    <row r="572" spans="1:8" ht="15" customHeight="1" x14ac:dyDescent="0.2">
      <c r="A572" s="209"/>
      <c r="B572" s="199"/>
      <c r="C572" s="200"/>
      <c r="D572" s="202"/>
      <c r="E572" s="198"/>
      <c r="F572" s="199"/>
      <c r="G572" s="203"/>
      <c r="H572" s="203"/>
    </row>
    <row r="573" spans="1:8" ht="15" customHeight="1" x14ac:dyDescent="0.2">
      <c r="A573" s="209"/>
      <c r="B573" s="199"/>
      <c r="C573" s="200"/>
      <c r="D573" s="202"/>
      <c r="E573" s="198"/>
      <c r="F573" s="199"/>
      <c r="G573" s="203"/>
      <c r="H573" s="203"/>
    </row>
    <row r="574" spans="1:8" ht="15" customHeight="1" x14ac:dyDescent="0.2">
      <c r="A574" s="209"/>
      <c r="B574" s="199"/>
      <c r="C574" s="200"/>
      <c r="D574" s="202"/>
      <c r="E574" s="198"/>
      <c r="F574" s="199"/>
      <c r="G574" s="203"/>
      <c r="H574" s="203"/>
    </row>
    <row r="575" spans="1:8" ht="15" customHeight="1" x14ac:dyDescent="0.2">
      <c r="A575" s="209"/>
      <c r="B575" s="199"/>
      <c r="C575" s="200"/>
      <c r="D575" s="202"/>
      <c r="E575" s="198"/>
      <c r="F575" s="199"/>
      <c r="G575" s="203"/>
      <c r="H575" s="203"/>
    </row>
    <row r="576" spans="1:8" ht="15" customHeight="1" x14ac:dyDescent="0.2">
      <c r="A576" s="209"/>
      <c r="B576" s="199"/>
      <c r="C576" s="200"/>
      <c r="D576" s="202"/>
      <c r="E576" s="198"/>
      <c r="F576" s="199"/>
      <c r="G576" s="203"/>
      <c r="H576" s="203"/>
    </row>
    <row r="577" spans="1:8" ht="15" customHeight="1" x14ac:dyDescent="0.2">
      <c r="A577" s="209"/>
      <c r="B577" s="199"/>
      <c r="C577" s="200"/>
      <c r="D577" s="202"/>
      <c r="E577" s="198"/>
      <c r="F577" s="199"/>
      <c r="G577" s="203"/>
      <c r="H577" s="203"/>
    </row>
    <row r="578" spans="1:8" ht="15" customHeight="1" x14ac:dyDescent="0.2">
      <c r="A578" s="209"/>
      <c r="B578" s="199"/>
      <c r="C578" s="200"/>
      <c r="D578" s="202"/>
      <c r="E578" s="198"/>
      <c r="F578" s="199"/>
      <c r="G578" s="203"/>
      <c r="H578" s="203"/>
    </row>
    <row r="579" spans="1:8" ht="15" customHeight="1" x14ac:dyDescent="0.2">
      <c r="A579" s="209"/>
      <c r="B579" s="199"/>
      <c r="C579" s="200"/>
      <c r="D579" s="202"/>
      <c r="E579" s="198"/>
      <c r="F579" s="199"/>
      <c r="G579" s="203"/>
      <c r="H579" s="203"/>
    </row>
    <row r="580" spans="1:8" ht="15" customHeight="1" x14ac:dyDescent="0.2">
      <c r="A580" s="209"/>
      <c r="B580" s="199"/>
      <c r="C580" s="200"/>
      <c r="D580" s="202"/>
      <c r="E580" s="198"/>
      <c r="F580" s="199"/>
      <c r="G580" s="203"/>
      <c r="H580" s="203"/>
    </row>
    <row r="581" spans="1:8" ht="15" customHeight="1" x14ac:dyDescent="0.2">
      <c r="A581" s="209"/>
      <c r="B581" s="199"/>
      <c r="C581" s="200"/>
      <c r="D581" s="202"/>
      <c r="E581" s="198"/>
      <c r="F581" s="199"/>
      <c r="G581" s="203"/>
      <c r="H581" s="203"/>
    </row>
    <row r="582" spans="1:8" ht="15" customHeight="1" x14ac:dyDescent="0.2">
      <c r="A582" s="209"/>
      <c r="B582" s="199"/>
      <c r="C582" s="200"/>
      <c r="D582" s="202"/>
      <c r="E582" s="198"/>
      <c r="F582" s="199"/>
      <c r="G582" s="203"/>
      <c r="H582" s="203"/>
    </row>
    <row r="583" spans="1:8" ht="15" customHeight="1" x14ac:dyDescent="0.2">
      <c r="A583" s="209"/>
      <c r="B583" s="199"/>
      <c r="C583" s="200"/>
      <c r="D583" s="202"/>
      <c r="E583" s="198"/>
      <c r="F583" s="199"/>
      <c r="G583" s="203"/>
      <c r="H583" s="203"/>
    </row>
    <row r="584" spans="1:8" ht="15" customHeight="1" x14ac:dyDescent="0.2">
      <c r="A584" s="209"/>
      <c r="B584" s="199"/>
      <c r="C584" s="200"/>
      <c r="D584" s="202"/>
      <c r="E584" s="198"/>
      <c r="F584" s="199"/>
      <c r="G584" s="203"/>
      <c r="H584" s="203"/>
    </row>
    <row r="585" spans="1:8" ht="15" customHeight="1" x14ac:dyDescent="0.2">
      <c r="A585" s="209"/>
      <c r="B585" s="199"/>
      <c r="C585" s="200"/>
      <c r="D585" s="202"/>
      <c r="E585" s="198"/>
      <c r="F585" s="199"/>
      <c r="G585" s="203"/>
      <c r="H585" s="203"/>
    </row>
    <row r="586" spans="1:8" ht="15" customHeight="1" x14ac:dyDescent="0.2">
      <c r="A586" s="209"/>
      <c r="B586" s="199"/>
      <c r="C586" s="200"/>
      <c r="D586" s="202"/>
      <c r="E586" s="198"/>
      <c r="F586" s="199"/>
      <c r="G586" s="203"/>
      <c r="H586" s="203"/>
    </row>
    <row r="587" spans="1:8" ht="15" customHeight="1" x14ac:dyDescent="0.2">
      <c r="A587" s="209"/>
      <c r="B587" s="199"/>
      <c r="C587" s="200"/>
      <c r="D587" s="202"/>
      <c r="E587" s="198"/>
      <c r="F587" s="199"/>
      <c r="G587" s="203"/>
      <c r="H587" s="203"/>
    </row>
    <row r="588" spans="1:8" ht="15" customHeight="1" x14ac:dyDescent="0.2">
      <c r="A588" s="209"/>
      <c r="B588" s="199"/>
      <c r="C588" s="200"/>
      <c r="D588" s="202"/>
      <c r="E588" s="198"/>
      <c r="F588" s="199"/>
      <c r="G588" s="203"/>
      <c r="H588" s="203"/>
    </row>
    <row r="589" spans="1:8" ht="15" customHeight="1" x14ac:dyDescent="0.2">
      <c r="A589" s="209"/>
      <c r="B589" s="199"/>
      <c r="C589" s="200"/>
      <c r="D589" s="202"/>
      <c r="E589" s="198"/>
      <c r="F589" s="199"/>
      <c r="G589" s="203"/>
      <c r="H589" s="203"/>
    </row>
    <row r="590" spans="1:8" ht="15" customHeight="1" x14ac:dyDescent="0.2">
      <c r="A590" s="209"/>
      <c r="B590" s="199"/>
      <c r="C590" s="200"/>
      <c r="D590" s="202"/>
      <c r="E590" s="198"/>
      <c r="F590" s="199"/>
      <c r="G590" s="203"/>
      <c r="H590" s="203"/>
    </row>
    <row r="591" spans="1:8" ht="15" customHeight="1" x14ac:dyDescent="0.2">
      <c r="A591" s="209"/>
      <c r="B591" s="199"/>
      <c r="C591" s="200"/>
      <c r="D591" s="202"/>
      <c r="E591" s="198"/>
      <c r="F591" s="199"/>
      <c r="G591" s="203"/>
      <c r="H591" s="203"/>
    </row>
    <row r="592" spans="1:8" ht="15" customHeight="1" x14ac:dyDescent="0.2">
      <c r="A592" s="209"/>
      <c r="B592" s="199"/>
      <c r="C592" s="200"/>
      <c r="D592" s="202"/>
      <c r="E592" s="198"/>
      <c r="F592" s="199"/>
      <c r="G592" s="203"/>
      <c r="H592" s="203"/>
    </row>
    <row r="593" spans="1:8" ht="15" customHeight="1" x14ac:dyDescent="0.2">
      <c r="A593" s="209"/>
      <c r="B593" s="199"/>
      <c r="C593" s="200"/>
      <c r="D593" s="202"/>
      <c r="E593" s="198"/>
      <c r="F593" s="199"/>
      <c r="G593" s="203"/>
      <c r="H593" s="203"/>
    </row>
    <row r="594" spans="1:8" ht="15" customHeight="1" x14ac:dyDescent="0.2">
      <c r="A594" s="209"/>
      <c r="B594" s="199"/>
      <c r="C594" s="200"/>
      <c r="D594" s="202"/>
      <c r="E594" s="198"/>
      <c r="F594" s="199"/>
      <c r="G594" s="203"/>
      <c r="H594" s="203"/>
    </row>
    <row r="595" spans="1:8" ht="15" customHeight="1" x14ac:dyDescent="0.2">
      <c r="A595" s="209"/>
      <c r="B595" s="199"/>
      <c r="C595" s="200"/>
      <c r="D595" s="202"/>
      <c r="E595" s="198"/>
      <c r="F595" s="199"/>
      <c r="G595" s="203"/>
      <c r="H595" s="203"/>
    </row>
    <row r="596" spans="1:8" ht="15" customHeight="1" x14ac:dyDescent="0.2">
      <c r="A596" s="209"/>
      <c r="B596" s="199"/>
      <c r="C596" s="200"/>
      <c r="D596" s="202"/>
      <c r="E596" s="198"/>
      <c r="F596" s="199"/>
      <c r="G596" s="203"/>
      <c r="H596" s="203"/>
    </row>
    <row r="597" spans="1:8" ht="15" customHeight="1" x14ac:dyDescent="0.2">
      <c r="A597" s="209"/>
      <c r="B597" s="199"/>
      <c r="C597" s="200"/>
      <c r="D597" s="202"/>
      <c r="E597" s="198"/>
      <c r="F597" s="199"/>
      <c r="G597" s="203"/>
      <c r="H597" s="203"/>
    </row>
    <row r="598" spans="1:8" ht="15" customHeight="1" x14ac:dyDescent="0.2">
      <c r="A598" s="209"/>
      <c r="B598" s="199"/>
      <c r="C598" s="200"/>
      <c r="D598" s="202"/>
      <c r="E598" s="198"/>
      <c r="F598" s="199"/>
      <c r="G598" s="203"/>
      <c r="H598" s="203"/>
    </row>
    <row r="599" spans="1:8" ht="15" customHeight="1" x14ac:dyDescent="0.2">
      <c r="A599" s="209"/>
      <c r="B599" s="199"/>
      <c r="C599" s="200"/>
      <c r="D599" s="202"/>
      <c r="E599" s="198"/>
      <c r="F599" s="199"/>
      <c r="G599" s="203"/>
      <c r="H599" s="203"/>
    </row>
    <row r="600" spans="1:8" ht="15" customHeight="1" x14ac:dyDescent="0.2">
      <c r="A600" s="209"/>
      <c r="B600" s="199"/>
      <c r="C600" s="200"/>
      <c r="D600" s="202"/>
      <c r="E600" s="198"/>
      <c r="F600" s="199"/>
      <c r="G600" s="203"/>
      <c r="H600" s="203"/>
    </row>
    <row r="601" spans="1:8" ht="15" customHeight="1" x14ac:dyDescent="0.2">
      <c r="A601" s="209"/>
      <c r="B601" s="199"/>
      <c r="C601" s="200"/>
      <c r="D601" s="202"/>
      <c r="E601" s="198"/>
      <c r="F601" s="199"/>
      <c r="G601" s="203"/>
      <c r="H601" s="203"/>
    </row>
    <row r="602" spans="1:8" ht="15" customHeight="1" x14ac:dyDescent="0.2">
      <c r="A602" s="209"/>
      <c r="B602" s="199"/>
      <c r="C602" s="200"/>
      <c r="D602" s="202"/>
      <c r="E602" s="198"/>
      <c r="F602" s="199"/>
      <c r="G602" s="203"/>
      <c r="H602" s="203"/>
    </row>
    <row r="603" spans="1:8" ht="15" customHeight="1" x14ac:dyDescent="0.2">
      <c r="A603" s="209"/>
      <c r="B603" s="199"/>
      <c r="C603" s="200"/>
      <c r="D603" s="202"/>
      <c r="E603" s="198"/>
      <c r="F603" s="199"/>
      <c r="G603" s="203"/>
      <c r="H603" s="203"/>
    </row>
    <row r="604" spans="1:8" ht="15" customHeight="1" x14ac:dyDescent="0.2">
      <c r="A604" s="209"/>
      <c r="B604" s="199"/>
      <c r="C604" s="200"/>
      <c r="D604" s="202"/>
      <c r="E604" s="198"/>
      <c r="F604" s="199"/>
      <c r="G604" s="203"/>
      <c r="H604" s="203"/>
    </row>
    <row r="605" spans="1:8" ht="15" customHeight="1" x14ac:dyDescent="0.2">
      <c r="A605" s="209"/>
      <c r="B605" s="199"/>
      <c r="C605" s="200"/>
      <c r="D605" s="202"/>
      <c r="E605" s="198"/>
      <c r="F605" s="199"/>
      <c r="G605" s="203"/>
      <c r="H605" s="203"/>
    </row>
    <row r="606" spans="1:8" ht="15" customHeight="1" x14ac:dyDescent="0.2">
      <c r="A606" s="209"/>
      <c r="B606" s="199"/>
      <c r="C606" s="200"/>
      <c r="D606" s="202"/>
      <c r="E606" s="198"/>
      <c r="F606" s="199"/>
      <c r="G606" s="203"/>
      <c r="H606" s="203"/>
    </row>
    <row r="607" spans="1:8" ht="15" customHeight="1" x14ac:dyDescent="0.2">
      <c r="A607" s="209"/>
      <c r="B607" s="199"/>
      <c r="C607" s="200"/>
      <c r="D607" s="202"/>
      <c r="E607" s="198"/>
      <c r="F607" s="199"/>
      <c r="G607" s="203"/>
      <c r="H607" s="203"/>
    </row>
    <row r="608" spans="1:8" ht="15" customHeight="1" x14ac:dyDescent="0.2">
      <c r="A608" s="209"/>
      <c r="B608" s="199"/>
      <c r="C608" s="200"/>
      <c r="D608" s="202"/>
      <c r="E608" s="198"/>
      <c r="F608" s="199"/>
      <c r="G608" s="203"/>
      <c r="H608" s="203"/>
    </row>
    <row r="609" spans="1:8" ht="15" customHeight="1" x14ac:dyDescent="0.2">
      <c r="A609" s="209"/>
      <c r="B609" s="199"/>
      <c r="C609" s="200"/>
      <c r="D609" s="202"/>
      <c r="E609" s="198"/>
      <c r="F609" s="199"/>
      <c r="G609" s="203"/>
      <c r="H609" s="203"/>
    </row>
    <row r="610" spans="1:8" ht="15" customHeight="1" x14ac:dyDescent="0.2">
      <c r="A610" s="209"/>
      <c r="B610" s="199"/>
      <c r="C610" s="200"/>
      <c r="D610" s="202"/>
      <c r="E610" s="198"/>
      <c r="F610" s="199"/>
      <c r="G610" s="203"/>
      <c r="H610" s="203"/>
    </row>
    <row r="611" spans="1:8" ht="15" customHeight="1" x14ac:dyDescent="0.2">
      <c r="A611" s="209"/>
      <c r="B611" s="199"/>
      <c r="C611" s="200"/>
      <c r="D611" s="202"/>
      <c r="E611" s="198"/>
      <c r="F611" s="199"/>
      <c r="G611" s="203"/>
      <c r="H611" s="203"/>
    </row>
    <row r="612" spans="1:8" ht="15" customHeight="1" x14ac:dyDescent="0.2">
      <c r="A612" s="209"/>
      <c r="B612" s="199"/>
      <c r="C612" s="200"/>
      <c r="D612" s="202"/>
      <c r="E612" s="198"/>
      <c r="F612" s="199"/>
      <c r="G612" s="203"/>
      <c r="H612" s="203"/>
    </row>
    <row r="613" spans="1:8" ht="15" customHeight="1" x14ac:dyDescent="0.2">
      <c r="A613" s="209"/>
      <c r="B613" s="199"/>
      <c r="C613" s="200"/>
      <c r="D613" s="202"/>
      <c r="E613" s="198"/>
      <c r="F613" s="199"/>
      <c r="G613" s="203"/>
      <c r="H613" s="203"/>
    </row>
    <row r="614" spans="1:8" ht="15" customHeight="1" x14ac:dyDescent="0.2">
      <c r="A614" s="209"/>
      <c r="B614" s="199"/>
      <c r="C614" s="200"/>
      <c r="D614" s="202"/>
      <c r="E614" s="198"/>
      <c r="F614" s="199"/>
      <c r="G614" s="203"/>
      <c r="H614" s="203"/>
    </row>
    <row r="615" spans="1:8" ht="15" customHeight="1" x14ac:dyDescent="0.2">
      <c r="A615" s="209"/>
      <c r="B615" s="199"/>
      <c r="C615" s="200"/>
      <c r="D615" s="202"/>
      <c r="E615" s="198"/>
      <c r="F615" s="199"/>
      <c r="G615" s="203"/>
      <c r="H615" s="203"/>
    </row>
    <row r="616" spans="1:8" ht="15" customHeight="1" x14ac:dyDescent="0.2">
      <c r="A616" s="209"/>
      <c r="B616" s="199"/>
      <c r="C616" s="200"/>
      <c r="D616" s="202"/>
      <c r="E616" s="198"/>
      <c r="F616" s="199"/>
      <c r="G616" s="203"/>
      <c r="H616" s="203"/>
    </row>
    <row r="617" spans="1:8" ht="15" customHeight="1" x14ac:dyDescent="0.2">
      <c r="A617" s="209"/>
      <c r="B617" s="199"/>
      <c r="C617" s="200"/>
      <c r="D617" s="202"/>
      <c r="E617" s="198"/>
      <c r="F617" s="199"/>
      <c r="G617" s="203"/>
      <c r="H617" s="203"/>
    </row>
    <row r="618" spans="1:8" ht="15" customHeight="1" x14ac:dyDescent="0.2">
      <c r="A618" s="209"/>
      <c r="B618" s="199"/>
      <c r="C618" s="200"/>
      <c r="D618" s="202"/>
      <c r="E618" s="198"/>
      <c r="F618" s="199"/>
      <c r="G618" s="203"/>
      <c r="H618" s="203"/>
    </row>
    <row r="619" spans="1:8" ht="15" customHeight="1" x14ac:dyDescent="0.2">
      <c r="A619" s="209"/>
      <c r="B619" s="199"/>
      <c r="C619" s="200"/>
      <c r="D619" s="202"/>
      <c r="E619" s="198"/>
      <c r="F619" s="199"/>
      <c r="G619" s="203"/>
      <c r="H619" s="203"/>
    </row>
    <row r="620" spans="1:8" ht="15" customHeight="1" x14ac:dyDescent="0.2">
      <c r="A620" s="209"/>
      <c r="B620" s="199"/>
      <c r="C620" s="200"/>
      <c r="D620" s="202"/>
      <c r="E620" s="198"/>
      <c r="F620" s="199"/>
      <c r="G620" s="203"/>
      <c r="H620" s="203"/>
    </row>
    <row r="621" spans="1:8" ht="15" customHeight="1" x14ac:dyDescent="0.2">
      <c r="A621" s="209"/>
      <c r="B621" s="199"/>
      <c r="C621" s="200"/>
      <c r="D621" s="202"/>
      <c r="E621" s="198"/>
      <c r="F621" s="199"/>
      <c r="G621" s="203"/>
      <c r="H621" s="203"/>
    </row>
    <row r="622" spans="1:8" ht="15" customHeight="1" x14ac:dyDescent="0.2">
      <c r="A622" s="209"/>
      <c r="B622" s="199"/>
      <c r="C622" s="200"/>
      <c r="D622" s="202"/>
      <c r="E622" s="198"/>
      <c r="F622" s="199"/>
      <c r="G622" s="203"/>
      <c r="H622" s="203"/>
    </row>
    <row r="623" spans="1:8" ht="15" customHeight="1" x14ac:dyDescent="0.2">
      <c r="A623" s="209"/>
      <c r="B623" s="199"/>
      <c r="C623" s="200"/>
      <c r="D623" s="202"/>
      <c r="E623" s="198"/>
      <c r="F623" s="199"/>
      <c r="G623" s="203"/>
      <c r="H623" s="203"/>
    </row>
    <row r="624" spans="1:8" ht="15" customHeight="1" x14ac:dyDescent="0.2">
      <c r="A624" s="209"/>
      <c r="B624" s="199"/>
      <c r="C624" s="200"/>
      <c r="D624" s="202"/>
      <c r="E624" s="198"/>
      <c r="F624" s="199"/>
      <c r="G624" s="203"/>
      <c r="H624" s="203"/>
    </row>
    <row r="625" spans="1:8" ht="15" customHeight="1" x14ac:dyDescent="0.2">
      <c r="A625" s="209"/>
      <c r="B625" s="199"/>
      <c r="C625" s="200"/>
      <c r="D625" s="202"/>
      <c r="E625" s="198"/>
      <c r="F625" s="199"/>
      <c r="G625" s="203"/>
      <c r="H625" s="203"/>
    </row>
    <row r="626" spans="1:8" ht="15" customHeight="1" x14ac:dyDescent="0.2">
      <c r="A626" s="209"/>
      <c r="B626" s="199"/>
      <c r="C626" s="200"/>
      <c r="D626" s="202"/>
      <c r="E626" s="198"/>
      <c r="F626" s="199"/>
      <c r="G626" s="203"/>
      <c r="H626" s="203"/>
    </row>
    <row r="627" spans="1:8" ht="15" customHeight="1" x14ac:dyDescent="0.2">
      <c r="A627" s="209"/>
      <c r="B627" s="199"/>
      <c r="C627" s="200"/>
      <c r="D627" s="202"/>
      <c r="E627" s="198"/>
      <c r="F627" s="199"/>
      <c r="G627" s="203"/>
      <c r="H627" s="203"/>
    </row>
    <row r="628" spans="1:8" ht="15" customHeight="1" x14ac:dyDescent="0.2">
      <c r="A628" s="209"/>
      <c r="B628" s="199"/>
      <c r="C628" s="200"/>
      <c r="D628" s="202"/>
      <c r="E628" s="198"/>
      <c r="F628" s="199"/>
      <c r="G628" s="203"/>
      <c r="H628" s="203"/>
    </row>
    <row r="629" spans="1:8" ht="15" customHeight="1" x14ac:dyDescent="0.2">
      <c r="A629" s="209"/>
      <c r="B629" s="199"/>
      <c r="C629" s="200"/>
      <c r="D629" s="202"/>
      <c r="E629" s="198"/>
      <c r="F629" s="199"/>
      <c r="G629" s="203"/>
      <c r="H629" s="203"/>
    </row>
    <row r="630" spans="1:8" ht="15" customHeight="1" x14ac:dyDescent="0.2">
      <c r="A630" s="209"/>
      <c r="B630" s="199"/>
      <c r="C630" s="200"/>
      <c r="D630" s="202"/>
      <c r="E630" s="198"/>
      <c r="F630" s="199"/>
      <c r="G630" s="203"/>
      <c r="H630" s="203"/>
    </row>
    <row r="631" spans="1:8" ht="15" customHeight="1" x14ac:dyDescent="0.2">
      <c r="A631" s="209"/>
      <c r="B631" s="199"/>
      <c r="C631" s="200"/>
      <c r="D631" s="202"/>
      <c r="E631" s="198"/>
      <c r="F631" s="199"/>
      <c r="G631" s="203"/>
      <c r="H631" s="203"/>
    </row>
    <row r="632" spans="1:8" ht="15" customHeight="1" x14ac:dyDescent="0.2">
      <c r="A632" s="209"/>
      <c r="B632" s="199"/>
      <c r="C632" s="200"/>
      <c r="D632" s="202"/>
      <c r="E632" s="198"/>
      <c r="F632" s="199"/>
      <c r="G632" s="203"/>
      <c r="H632" s="203"/>
    </row>
    <row r="633" spans="1:8" ht="15" customHeight="1" x14ac:dyDescent="0.2">
      <c r="A633" s="209"/>
      <c r="B633" s="199"/>
      <c r="C633" s="200"/>
      <c r="D633" s="202"/>
      <c r="E633" s="198"/>
      <c r="F633" s="199"/>
      <c r="G633" s="203"/>
      <c r="H633" s="203"/>
    </row>
    <row r="634" spans="1:8" ht="15" customHeight="1" x14ac:dyDescent="0.2">
      <c r="A634" s="209"/>
      <c r="B634" s="199"/>
      <c r="C634" s="200"/>
      <c r="D634" s="202"/>
      <c r="E634" s="198"/>
      <c r="F634" s="199"/>
      <c r="G634" s="203"/>
      <c r="H634" s="203"/>
    </row>
    <row r="635" spans="1:8" ht="15" customHeight="1" x14ac:dyDescent="0.2">
      <c r="A635" s="209"/>
      <c r="B635" s="199"/>
      <c r="C635" s="200"/>
      <c r="D635" s="202"/>
      <c r="E635" s="198"/>
      <c r="F635" s="199"/>
      <c r="G635" s="203"/>
      <c r="H635" s="203"/>
    </row>
    <row r="636" spans="1:8" ht="15" customHeight="1" x14ac:dyDescent="0.2">
      <c r="A636" s="209"/>
      <c r="B636" s="199"/>
      <c r="C636" s="200"/>
      <c r="D636" s="202"/>
      <c r="E636" s="198"/>
      <c r="F636" s="199"/>
      <c r="G636" s="203"/>
      <c r="H636" s="203"/>
    </row>
    <row r="637" spans="1:8" ht="15" customHeight="1" x14ac:dyDescent="0.2">
      <c r="A637" s="209"/>
      <c r="B637" s="199"/>
      <c r="C637" s="200"/>
      <c r="D637" s="202"/>
      <c r="E637" s="198"/>
      <c r="F637" s="199"/>
      <c r="G637" s="203"/>
      <c r="H637" s="203"/>
    </row>
    <row r="638" spans="1:8" ht="15" customHeight="1" x14ac:dyDescent="0.2">
      <c r="A638" s="209"/>
      <c r="B638" s="199"/>
      <c r="C638" s="200"/>
      <c r="D638" s="202"/>
      <c r="E638" s="198"/>
      <c r="F638" s="199"/>
      <c r="G638" s="203"/>
      <c r="H638" s="203"/>
    </row>
    <row r="639" spans="1:8" ht="15" customHeight="1" x14ac:dyDescent="0.2">
      <c r="A639" s="209"/>
      <c r="B639" s="199"/>
      <c r="C639" s="200"/>
      <c r="D639" s="202"/>
      <c r="E639" s="198"/>
      <c r="F639" s="199"/>
      <c r="G639" s="203"/>
      <c r="H639" s="203"/>
    </row>
    <row r="640" spans="1:8" ht="15" customHeight="1" x14ac:dyDescent="0.2">
      <c r="A640" s="209"/>
      <c r="B640" s="199"/>
      <c r="C640" s="200"/>
      <c r="D640" s="202"/>
      <c r="E640" s="198"/>
      <c r="F640" s="199"/>
      <c r="G640" s="203"/>
      <c r="H640" s="203"/>
    </row>
    <row r="641" spans="1:8" ht="15" customHeight="1" x14ac:dyDescent="0.2">
      <c r="A641" s="209"/>
      <c r="B641" s="199"/>
      <c r="C641" s="200"/>
      <c r="D641" s="202"/>
      <c r="E641" s="198"/>
      <c r="F641" s="199"/>
      <c r="G641" s="203"/>
      <c r="H641" s="203"/>
    </row>
    <row r="642" spans="1:8" ht="15" customHeight="1" x14ac:dyDescent="0.2">
      <c r="A642" s="209"/>
      <c r="B642" s="199"/>
      <c r="C642" s="200"/>
      <c r="D642" s="202"/>
      <c r="E642" s="198"/>
      <c r="F642" s="199"/>
      <c r="G642" s="203"/>
      <c r="H642" s="203"/>
    </row>
    <row r="643" spans="1:8" ht="15" customHeight="1" x14ac:dyDescent="0.2">
      <c r="A643" s="209"/>
      <c r="B643" s="199"/>
      <c r="C643" s="200"/>
      <c r="D643" s="202"/>
      <c r="E643" s="198"/>
      <c r="F643" s="199"/>
      <c r="G643" s="203"/>
      <c r="H643" s="203"/>
    </row>
    <row r="644" spans="1:8" ht="15" customHeight="1" x14ac:dyDescent="0.2">
      <c r="A644" s="209"/>
      <c r="B644" s="199"/>
      <c r="C644" s="200"/>
      <c r="D644" s="202"/>
      <c r="E644" s="198"/>
      <c r="F644" s="199"/>
      <c r="G644" s="203"/>
      <c r="H644" s="203"/>
    </row>
    <row r="645" spans="1:8" ht="15" customHeight="1" x14ac:dyDescent="0.2">
      <c r="A645" s="209"/>
      <c r="B645" s="199"/>
      <c r="C645" s="200"/>
      <c r="D645" s="202"/>
      <c r="E645" s="198"/>
      <c r="F645" s="199"/>
      <c r="G645" s="203"/>
      <c r="H645" s="203"/>
    </row>
    <row r="646" spans="1:8" ht="15" customHeight="1" x14ac:dyDescent="0.2">
      <c r="A646" s="209"/>
      <c r="B646" s="199"/>
      <c r="C646" s="200"/>
      <c r="D646" s="202"/>
      <c r="E646" s="198"/>
      <c r="F646" s="199"/>
      <c r="G646" s="203"/>
      <c r="H646" s="203"/>
    </row>
    <row r="647" spans="1:8" ht="15" customHeight="1" x14ac:dyDescent="0.2">
      <c r="A647" s="209"/>
      <c r="B647" s="199"/>
      <c r="C647" s="200"/>
      <c r="D647" s="202"/>
      <c r="E647" s="198"/>
      <c r="F647" s="199"/>
      <c r="G647" s="203"/>
      <c r="H647" s="203"/>
    </row>
    <row r="648" spans="1:8" ht="15" customHeight="1" x14ac:dyDescent="0.2">
      <c r="A648" s="209"/>
      <c r="B648" s="199"/>
      <c r="C648" s="200"/>
      <c r="D648" s="202"/>
      <c r="E648" s="198"/>
      <c r="F648" s="199"/>
      <c r="G648" s="203"/>
      <c r="H648" s="203"/>
    </row>
    <row r="649" spans="1:8" ht="15" customHeight="1" x14ac:dyDescent="0.2">
      <c r="A649" s="209"/>
      <c r="B649" s="199"/>
      <c r="C649" s="200"/>
      <c r="D649" s="202"/>
      <c r="E649" s="198"/>
      <c r="F649" s="199"/>
      <c r="G649" s="203"/>
      <c r="H649" s="203"/>
    </row>
    <row r="650" spans="1:8" ht="15" customHeight="1" x14ac:dyDescent="0.2">
      <c r="A650" s="209"/>
      <c r="B650" s="199"/>
      <c r="C650" s="200"/>
      <c r="D650" s="202"/>
      <c r="E650" s="198"/>
      <c r="F650" s="199"/>
      <c r="G650" s="203"/>
      <c r="H650" s="203"/>
    </row>
    <row r="651" spans="1:8" ht="15" customHeight="1" x14ac:dyDescent="0.2">
      <c r="A651" s="209"/>
      <c r="B651" s="199"/>
      <c r="C651" s="200"/>
      <c r="D651" s="202"/>
      <c r="E651" s="198"/>
      <c r="F651" s="199"/>
      <c r="G651" s="203"/>
      <c r="H651" s="203"/>
    </row>
    <row r="652" spans="1:8" ht="15" customHeight="1" x14ac:dyDescent="0.2">
      <c r="A652" s="209"/>
      <c r="B652" s="199"/>
      <c r="C652" s="200"/>
      <c r="D652" s="202"/>
      <c r="E652" s="198"/>
      <c r="F652" s="199"/>
      <c r="G652" s="203"/>
      <c r="H652" s="203"/>
    </row>
    <row r="653" spans="1:8" ht="15" customHeight="1" x14ac:dyDescent="0.2">
      <c r="A653" s="209"/>
      <c r="B653" s="199"/>
      <c r="C653" s="200"/>
      <c r="D653" s="202"/>
      <c r="E653" s="198"/>
      <c r="F653" s="199"/>
      <c r="G653" s="203"/>
      <c r="H653" s="203"/>
    </row>
    <row r="654" spans="1:8" ht="15" customHeight="1" x14ac:dyDescent="0.2">
      <c r="A654" s="209"/>
      <c r="B654" s="199"/>
      <c r="C654" s="200"/>
      <c r="D654" s="202"/>
      <c r="E654" s="198"/>
      <c r="F654" s="199"/>
      <c r="G654" s="203"/>
      <c r="H654" s="203"/>
    </row>
    <row r="655" spans="1:8" ht="15" customHeight="1" x14ac:dyDescent="0.2">
      <c r="A655" s="209"/>
      <c r="B655" s="199"/>
      <c r="C655" s="200"/>
      <c r="D655" s="202"/>
      <c r="E655" s="198"/>
      <c r="F655" s="199"/>
      <c r="G655" s="203"/>
      <c r="H655" s="203"/>
    </row>
    <row r="656" spans="1:8" ht="15" customHeight="1" x14ac:dyDescent="0.2">
      <c r="A656" s="209"/>
      <c r="B656" s="199"/>
      <c r="C656" s="200"/>
      <c r="D656" s="202"/>
      <c r="E656" s="198"/>
      <c r="F656" s="199"/>
      <c r="G656" s="203"/>
      <c r="H656" s="203"/>
    </row>
    <row r="657" spans="1:8" ht="15" customHeight="1" x14ac:dyDescent="0.2">
      <c r="A657" s="209"/>
      <c r="B657" s="199"/>
      <c r="C657" s="200"/>
      <c r="D657" s="202"/>
      <c r="E657" s="198"/>
      <c r="F657" s="199"/>
      <c r="G657" s="203"/>
      <c r="H657" s="203"/>
    </row>
    <row r="658" spans="1:8" ht="15" customHeight="1" x14ac:dyDescent="0.2">
      <c r="A658" s="209"/>
      <c r="B658" s="199"/>
      <c r="C658" s="200"/>
      <c r="D658" s="202"/>
      <c r="E658" s="198"/>
      <c r="F658" s="199"/>
      <c r="G658" s="203"/>
      <c r="H658" s="203"/>
    </row>
    <row r="659" spans="1:8" ht="15" customHeight="1" x14ac:dyDescent="0.2">
      <c r="A659" s="209"/>
      <c r="B659" s="199"/>
      <c r="C659" s="200"/>
      <c r="D659" s="202"/>
      <c r="E659" s="198"/>
      <c r="F659" s="199"/>
      <c r="G659" s="203"/>
      <c r="H659" s="203"/>
    </row>
    <row r="660" spans="1:8" ht="15" customHeight="1" x14ac:dyDescent="0.2">
      <c r="A660" s="209"/>
      <c r="B660" s="199"/>
      <c r="C660" s="200"/>
      <c r="D660" s="202"/>
      <c r="E660" s="198"/>
      <c r="F660" s="199"/>
      <c r="G660" s="203"/>
      <c r="H660" s="203"/>
    </row>
    <row r="661" spans="1:8" ht="15" customHeight="1" x14ac:dyDescent="0.2">
      <c r="A661" s="209"/>
      <c r="B661" s="199"/>
      <c r="C661" s="200"/>
      <c r="D661" s="202"/>
      <c r="E661" s="198"/>
      <c r="F661" s="199"/>
      <c r="G661" s="203"/>
      <c r="H661" s="203"/>
    </row>
    <row r="662" spans="1:8" ht="15" customHeight="1" x14ac:dyDescent="0.2">
      <c r="A662" s="209"/>
      <c r="B662" s="199"/>
      <c r="C662" s="200"/>
      <c r="D662" s="202"/>
      <c r="E662" s="198"/>
      <c r="F662" s="199"/>
      <c r="G662" s="203"/>
      <c r="H662" s="203"/>
    </row>
    <row r="663" spans="1:8" ht="15" customHeight="1" x14ac:dyDescent="0.2">
      <c r="A663" s="209"/>
      <c r="B663" s="199"/>
      <c r="C663" s="200"/>
      <c r="D663" s="202"/>
      <c r="E663" s="198"/>
      <c r="F663" s="199"/>
      <c r="G663" s="203"/>
      <c r="H663" s="203"/>
    </row>
    <row r="664" spans="1:8" ht="15" customHeight="1" x14ac:dyDescent="0.2">
      <c r="A664" s="209"/>
      <c r="B664" s="199"/>
      <c r="C664" s="200"/>
      <c r="D664" s="202"/>
      <c r="E664" s="198"/>
      <c r="F664" s="199"/>
      <c r="G664" s="203"/>
      <c r="H664" s="203"/>
    </row>
    <row r="665" spans="1:8" ht="15" customHeight="1" x14ac:dyDescent="0.2">
      <c r="A665" s="209"/>
      <c r="B665" s="199"/>
      <c r="C665" s="200"/>
      <c r="D665" s="202"/>
      <c r="E665" s="198"/>
      <c r="F665" s="199"/>
      <c r="G665" s="203"/>
      <c r="H665" s="203"/>
    </row>
    <row r="666" spans="1:8" ht="15" customHeight="1" x14ac:dyDescent="0.2">
      <c r="A666" s="209"/>
      <c r="B666" s="199"/>
      <c r="C666" s="200"/>
      <c r="D666" s="202"/>
      <c r="E666" s="198"/>
      <c r="F666" s="199"/>
      <c r="G666" s="203"/>
      <c r="H666" s="203"/>
    </row>
    <row r="667" spans="1:8" ht="15" customHeight="1" x14ac:dyDescent="0.2">
      <c r="A667" s="209"/>
      <c r="B667" s="199"/>
      <c r="C667" s="200"/>
      <c r="D667" s="202"/>
      <c r="E667" s="198"/>
      <c r="F667" s="199"/>
      <c r="G667" s="203"/>
      <c r="H667" s="203"/>
    </row>
    <row r="668" spans="1:8" ht="15" customHeight="1" x14ac:dyDescent="0.2">
      <c r="A668" s="209"/>
      <c r="B668" s="199"/>
      <c r="C668" s="200"/>
      <c r="D668" s="202"/>
      <c r="E668" s="198"/>
      <c r="F668" s="199"/>
      <c r="G668" s="203"/>
      <c r="H668" s="203"/>
    </row>
    <row r="669" spans="1:8" ht="15" customHeight="1" x14ac:dyDescent="0.2">
      <c r="A669" s="209"/>
      <c r="B669" s="199"/>
      <c r="C669" s="200"/>
      <c r="D669" s="202"/>
      <c r="E669" s="198"/>
      <c r="F669" s="199"/>
      <c r="G669" s="203"/>
      <c r="H669" s="203"/>
    </row>
    <row r="670" spans="1:8" ht="15" customHeight="1" x14ac:dyDescent="0.2">
      <c r="A670" s="209"/>
      <c r="B670" s="199"/>
      <c r="C670" s="200"/>
      <c r="D670" s="202"/>
      <c r="E670" s="198"/>
      <c r="F670" s="199"/>
      <c r="G670" s="203"/>
      <c r="H670" s="203"/>
    </row>
    <row r="671" spans="1:8" ht="15" customHeight="1" x14ac:dyDescent="0.2">
      <c r="A671" s="209"/>
      <c r="B671" s="199"/>
      <c r="C671" s="200"/>
      <c r="D671" s="202"/>
      <c r="E671" s="198"/>
      <c r="F671" s="199"/>
      <c r="G671" s="203"/>
      <c r="H671" s="203"/>
    </row>
    <row r="672" spans="1:8" ht="15" customHeight="1" x14ac:dyDescent="0.2">
      <c r="A672" s="209"/>
      <c r="B672" s="199"/>
      <c r="C672" s="200"/>
      <c r="D672" s="202"/>
      <c r="E672" s="198"/>
      <c r="F672" s="199"/>
      <c r="G672" s="203"/>
      <c r="H672" s="203"/>
    </row>
    <row r="673" spans="1:8" ht="15" customHeight="1" x14ac:dyDescent="0.2">
      <c r="A673" s="209"/>
      <c r="B673" s="199"/>
      <c r="C673" s="200"/>
      <c r="D673" s="202"/>
      <c r="E673" s="198"/>
      <c r="F673" s="199"/>
      <c r="G673" s="203"/>
      <c r="H673" s="203"/>
    </row>
    <row r="674" spans="1:8" ht="15" customHeight="1" x14ac:dyDescent="0.2">
      <c r="A674" s="209"/>
      <c r="B674" s="199"/>
      <c r="C674" s="200"/>
      <c r="D674" s="202"/>
      <c r="E674" s="198"/>
      <c r="F674" s="199"/>
      <c r="G674" s="203"/>
      <c r="H674" s="203"/>
    </row>
    <row r="675" spans="1:8" ht="15" customHeight="1" x14ac:dyDescent="0.2">
      <c r="A675" s="209"/>
      <c r="B675" s="199"/>
      <c r="C675" s="200"/>
      <c r="D675" s="202"/>
      <c r="E675" s="198"/>
      <c r="F675" s="199"/>
      <c r="G675" s="203"/>
      <c r="H675" s="203"/>
    </row>
    <row r="676" spans="1:8" ht="15" customHeight="1" x14ac:dyDescent="0.2">
      <c r="A676" s="209"/>
      <c r="B676" s="199"/>
      <c r="C676" s="200"/>
      <c r="D676" s="202"/>
      <c r="E676" s="198"/>
      <c r="F676" s="199"/>
      <c r="G676" s="203"/>
      <c r="H676" s="203"/>
    </row>
    <row r="677" spans="1:8" ht="15" customHeight="1" x14ac:dyDescent="0.2">
      <c r="A677" s="209"/>
      <c r="B677" s="199"/>
      <c r="C677" s="200"/>
      <c r="D677" s="202"/>
      <c r="E677" s="198"/>
      <c r="F677" s="199"/>
      <c r="G677" s="203"/>
      <c r="H677" s="203"/>
    </row>
    <row r="678" spans="1:8" ht="15" customHeight="1" x14ac:dyDescent="0.2">
      <c r="A678" s="209"/>
      <c r="B678" s="199"/>
      <c r="C678" s="200"/>
      <c r="D678" s="202"/>
      <c r="E678" s="198"/>
      <c r="F678" s="199"/>
      <c r="G678" s="203"/>
      <c r="H678" s="203"/>
    </row>
    <row r="679" spans="1:8" ht="15" customHeight="1" x14ac:dyDescent="0.2">
      <c r="A679" s="209"/>
      <c r="B679" s="199"/>
      <c r="C679" s="200"/>
      <c r="D679" s="202"/>
      <c r="E679" s="198"/>
      <c r="F679" s="199"/>
      <c r="G679" s="203"/>
      <c r="H679" s="203"/>
    </row>
    <row r="680" spans="1:8" ht="15" customHeight="1" x14ac:dyDescent="0.2">
      <c r="A680" s="209"/>
      <c r="B680" s="199"/>
      <c r="C680" s="200"/>
      <c r="D680" s="202"/>
      <c r="E680" s="198"/>
      <c r="F680" s="199"/>
      <c r="G680" s="203"/>
      <c r="H680" s="203"/>
    </row>
    <row r="681" spans="1:8" ht="15" customHeight="1" x14ac:dyDescent="0.2">
      <c r="A681" s="209"/>
      <c r="B681" s="199"/>
      <c r="C681" s="200"/>
      <c r="D681" s="202"/>
      <c r="E681" s="198"/>
      <c r="F681" s="199"/>
      <c r="G681" s="203"/>
      <c r="H681" s="203"/>
    </row>
    <row r="682" spans="1:8" ht="15" customHeight="1" x14ac:dyDescent="0.2">
      <c r="A682" s="209"/>
      <c r="B682" s="199"/>
      <c r="C682" s="200"/>
      <c r="D682" s="202"/>
      <c r="E682" s="198"/>
      <c r="F682" s="199"/>
      <c r="G682" s="203"/>
      <c r="H682" s="203"/>
    </row>
    <row r="683" spans="1:8" ht="15" customHeight="1" x14ac:dyDescent="0.2">
      <c r="A683" s="209"/>
      <c r="B683" s="199"/>
      <c r="C683" s="200"/>
      <c r="D683" s="202"/>
      <c r="E683" s="198"/>
      <c r="F683" s="199"/>
      <c r="G683" s="203"/>
      <c r="H683" s="203"/>
    </row>
    <row r="684" spans="1:8" ht="15" customHeight="1" x14ac:dyDescent="0.2">
      <c r="A684" s="209"/>
      <c r="B684" s="199"/>
      <c r="C684" s="200"/>
      <c r="D684" s="202"/>
      <c r="E684" s="198"/>
      <c r="F684" s="199"/>
      <c r="G684" s="203"/>
      <c r="H684" s="203"/>
    </row>
    <row r="685" spans="1:8" ht="15" customHeight="1" x14ac:dyDescent="0.2">
      <c r="A685" s="209"/>
      <c r="B685" s="199"/>
      <c r="C685" s="200"/>
      <c r="D685" s="202"/>
      <c r="E685" s="198"/>
      <c r="F685" s="199"/>
      <c r="G685" s="203"/>
      <c r="H685" s="203"/>
    </row>
    <row r="686" spans="1:8" ht="15" customHeight="1" x14ac:dyDescent="0.2">
      <c r="A686" s="209"/>
      <c r="B686" s="199"/>
      <c r="C686" s="200"/>
      <c r="D686" s="202"/>
      <c r="E686" s="198"/>
      <c r="F686" s="199"/>
      <c r="G686" s="203"/>
      <c r="H686" s="203"/>
    </row>
    <row r="687" spans="1:8" ht="15" customHeight="1" x14ac:dyDescent="0.2">
      <c r="A687" s="209"/>
      <c r="B687" s="199"/>
      <c r="C687" s="200"/>
      <c r="D687" s="202"/>
      <c r="E687" s="198"/>
      <c r="F687" s="199"/>
      <c r="G687" s="203"/>
      <c r="H687" s="203"/>
    </row>
    <row r="688" spans="1:8" ht="15" customHeight="1" x14ac:dyDescent="0.2">
      <c r="A688" s="209"/>
      <c r="B688" s="199"/>
      <c r="C688" s="200"/>
      <c r="D688" s="202"/>
      <c r="E688" s="198"/>
      <c r="F688" s="199"/>
      <c r="G688" s="203"/>
      <c r="H688" s="203"/>
    </row>
    <row r="689" spans="1:8" ht="15" customHeight="1" x14ac:dyDescent="0.2">
      <c r="A689" s="209"/>
      <c r="B689" s="199"/>
      <c r="C689" s="200"/>
      <c r="D689" s="202"/>
      <c r="E689" s="198"/>
      <c r="F689" s="199"/>
      <c r="G689" s="203"/>
      <c r="H689" s="203"/>
    </row>
    <row r="690" spans="1:8" ht="15" customHeight="1" x14ac:dyDescent="0.2">
      <c r="A690" s="209"/>
      <c r="B690" s="199"/>
      <c r="C690" s="200"/>
      <c r="D690" s="202"/>
      <c r="E690" s="198"/>
      <c r="F690" s="199"/>
      <c r="G690" s="203"/>
      <c r="H690" s="203"/>
    </row>
    <row r="691" spans="1:8" ht="15" customHeight="1" x14ac:dyDescent="0.2">
      <c r="A691" s="209"/>
      <c r="B691" s="199"/>
      <c r="C691" s="200"/>
      <c r="D691" s="202"/>
      <c r="E691" s="198"/>
      <c r="F691" s="199"/>
      <c r="G691" s="203"/>
      <c r="H691" s="203"/>
    </row>
    <row r="692" spans="1:8" ht="15" customHeight="1" x14ac:dyDescent="0.2">
      <c r="A692" s="209"/>
      <c r="B692" s="199"/>
      <c r="C692" s="200"/>
      <c r="D692" s="202"/>
      <c r="E692" s="198"/>
      <c r="F692" s="199"/>
      <c r="G692" s="203"/>
      <c r="H692" s="203"/>
    </row>
    <row r="693" spans="1:8" ht="15" customHeight="1" x14ac:dyDescent="0.2">
      <c r="A693" s="209"/>
      <c r="B693" s="199"/>
      <c r="C693" s="200"/>
      <c r="D693" s="202"/>
      <c r="E693" s="198"/>
      <c r="F693" s="199"/>
      <c r="G693" s="203"/>
      <c r="H693" s="203"/>
    </row>
    <row r="694" spans="1:8" ht="15" customHeight="1" x14ac:dyDescent="0.2">
      <c r="A694" s="209"/>
      <c r="B694" s="199"/>
      <c r="C694" s="200"/>
      <c r="D694" s="202"/>
      <c r="E694" s="198"/>
      <c r="F694" s="199"/>
      <c r="G694" s="203"/>
      <c r="H694" s="203"/>
    </row>
    <row r="695" spans="1:8" ht="15" customHeight="1" x14ac:dyDescent="0.2">
      <c r="A695" s="209"/>
      <c r="B695" s="199"/>
      <c r="C695" s="200"/>
      <c r="D695" s="202"/>
      <c r="E695" s="198"/>
      <c r="F695" s="199"/>
      <c r="G695" s="203"/>
      <c r="H695" s="203"/>
    </row>
    <row r="696" spans="1:8" ht="15" customHeight="1" x14ac:dyDescent="0.2">
      <c r="A696" s="209"/>
      <c r="B696" s="199"/>
      <c r="C696" s="200"/>
      <c r="D696" s="202"/>
      <c r="E696" s="198"/>
      <c r="F696" s="199"/>
      <c r="G696" s="203"/>
      <c r="H696" s="203"/>
    </row>
    <row r="697" spans="1:8" ht="15" customHeight="1" x14ac:dyDescent="0.2">
      <c r="A697" s="209"/>
      <c r="B697" s="199"/>
      <c r="C697" s="200"/>
      <c r="D697" s="202"/>
      <c r="E697" s="198"/>
      <c r="F697" s="199"/>
      <c r="G697" s="203"/>
      <c r="H697" s="203"/>
    </row>
    <row r="698" spans="1:8" ht="15" customHeight="1" x14ac:dyDescent="0.2">
      <c r="A698" s="209"/>
      <c r="B698" s="199"/>
      <c r="C698" s="200"/>
      <c r="D698" s="202"/>
      <c r="E698" s="198"/>
      <c r="F698" s="199"/>
      <c r="G698" s="203"/>
      <c r="H698" s="203"/>
    </row>
    <row r="699" spans="1:8" ht="15" customHeight="1" x14ac:dyDescent="0.2">
      <c r="A699" s="209"/>
      <c r="B699" s="199"/>
      <c r="C699" s="200"/>
      <c r="D699" s="202"/>
      <c r="E699" s="198"/>
      <c r="F699" s="199"/>
      <c r="G699" s="203"/>
      <c r="H699" s="203"/>
    </row>
    <row r="700" spans="1:8" ht="15" customHeight="1" x14ac:dyDescent="0.2">
      <c r="A700" s="209"/>
      <c r="B700" s="199"/>
      <c r="C700" s="200"/>
      <c r="D700" s="202"/>
      <c r="E700" s="198"/>
      <c r="F700" s="199"/>
      <c r="G700" s="203"/>
      <c r="H700" s="203"/>
    </row>
    <row r="701" spans="1:8" ht="15" customHeight="1" x14ac:dyDescent="0.2">
      <c r="A701" s="209"/>
      <c r="B701" s="199"/>
      <c r="C701" s="200"/>
      <c r="D701" s="202"/>
      <c r="E701" s="198"/>
      <c r="F701" s="199"/>
      <c r="G701" s="203"/>
      <c r="H701" s="203"/>
    </row>
    <row r="702" spans="1:8" ht="15" customHeight="1" x14ac:dyDescent="0.2">
      <c r="A702" s="209"/>
      <c r="B702" s="199"/>
      <c r="C702" s="200"/>
      <c r="D702" s="202"/>
      <c r="E702" s="198"/>
      <c r="F702" s="199"/>
      <c r="G702" s="203"/>
      <c r="H702" s="203"/>
    </row>
    <row r="703" spans="1:8" ht="15" customHeight="1" x14ac:dyDescent="0.2">
      <c r="A703" s="209"/>
      <c r="B703" s="199"/>
      <c r="C703" s="200"/>
      <c r="D703" s="202"/>
      <c r="E703" s="198"/>
      <c r="F703" s="199"/>
      <c r="G703" s="203"/>
      <c r="H703" s="203"/>
    </row>
    <row r="704" spans="1:8" ht="15" customHeight="1" x14ac:dyDescent="0.2">
      <c r="A704" s="209"/>
      <c r="B704" s="199"/>
      <c r="C704" s="200"/>
      <c r="D704" s="202"/>
      <c r="E704" s="198"/>
      <c r="F704" s="199"/>
      <c r="G704" s="203"/>
      <c r="H704" s="203"/>
    </row>
    <row r="705" spans="1:8" ht="15" customHeight="1" x14ac:dyDescent="0.2">
      <c r="A705" s="209"/>
      <c r="B705" s="199"/>
      <c r="C705" s="200"/>
      <c r="D705" s="202"/>
      <c r="E705" s="198"/>
      <c r="F705" s="199"/>
      <c r="G705" s="203"/>
      <c r="H705" s="203"/>
    </row>
    <row r="706" spans="1:8" ht="15" customHeight="1" x14ac:dyDescent="0.2">
      <c r="A706" s="209"/>
      <c r="B706" s="199"/>
      <c r="C706" s="200"/>
      <c r="D706" s="202"/>
      <c r="E706" s="198"/>
      <c r="F706" s="199"/>
      <c r="G706" s="203"/>
      <c r="H706" s="203"/>
    </row>
    <row r="707" spans="1:8" ht="15" customHeight="1" x14ac:dyDescent="0.2">
      <c r="A707" s="209"/>
      <c r="B707" s="199"/>
      <c r="C707" s="200"/>
      <c r="D707" s="202"/>
      <c r="E707" s="198"/>
      <c r="F707" s="199"/>
      <c r="G707" s="203"/>
      <c r="H707" s="203"/>
    </row>
    <row r="708" spans="1:8" ht="15" customHeight="1" x14ac:dyDescent="0.2">
      <c r="A708" s="209"/>
      <c r="B708" s="199"/>
      <c r="C708" s="200"/>
      <c r="D708" s="202"/>
      <c r="E708" s="198"/>
      <c r="F708" s="199"/>
      <c r="G708" s="203"/>
      <c r="H708" s="203"/>
    </row>
    <row r="709" spans="1:8" ht="15" customHeight="1" x14ac:dyDescent="0.2">
      <c r="A709" s="209"/>
      <c r="B709" s="199"/>
      <c r="C709" s="200"/>
      <c r="D709" s="202"/>
      <c r="E709" s="198"/>
      <c r="F709" s="199"/>
      <c r="G709" s="203"/>
      <c r="H709" s="203"/>
    </row>
    <row r="710" spans="1:8" ht="15" customHeight="1" x14ac:dyDescent="0.2">
      <c r="A710" s="209"/>
      <c r="B710" s="199"/>
      <c r="C710" s="200"/>
      <c r="D710" s="202"/>
      <c r="E710" s="198"/>
      <c r="F710" s="199"/>
      <c r="G710" s="203"/>
      <c r="H710" s="203"/>
    </row>
    <row r="711" spans="1:8" ht="15" customHeight="1" x14ac:dyDescent="0.2">
      <c r="A711" s="209"/>
      <c r="B711" s="199"/>
      <c r="C711" s="200"/>
      <c r="D711" s="202"/>
      <c r="E711" s="198"/>
      <c r="F711" s="199"/>
      <c r="G711" s="203"/>
      <c r="H711" s="203"/>
    </row>
    <row r="712" spans="1:8" ht="15" customHeight="1" x14ac:dyDescent="0.2">
      <c r="A712" s="209"/>
      <c r="B712" s="199"/>
      <c r="C712" s="200"/>
      <c r="D712" s="202"/>
      <c r="E712" s="198"/>
      <c r="F712" s="199"/>
      <c r="G712" s="203"/>
      <c r="H712" s="203"/>
    </row>
    <row r="713" spans="1:8" ht="15" customHeight="1" x14ac:dyDescent="0.2">
      <c r="A713" s="209"/>
      <c r="B713" s="199"/>
      <c r="C713" s="200"/>
      <c r="D713" s="202"/>
      <c r="E713" s="198"/>
      <c r="F713" s="199"/>
      <c r="G713" s="203"/>
      <c r="H713" s="203"/>
    </row>
    <row r="714" spans="1:8" ht="15" customHeight="1" x14ac:dyDescent="0.2">
      <c r="A714" s="209"/>
      <c r="B714" s="199"/>
      <c r="C714" s="200"/>
      <c r="D714" s="202"/>
      <c r="E714" s="198"/>
      <c r="F714" s="199"/>
      <c r="G714" s="203"/>
      <c r="H714" s="203"/>
    </row>
    <row r="715" spans="1:8" ht="15" customHeight="1" x14ac:dyDescent="0.2">
      <c r="A715" s="209"/>
      <c r="B715" s="199"/>
      <c r="C715" s="200"/>
      <c r="D715" s="202"/>
      <c r="E715" s="198"/>
      <c r="F715" s="199"/>
      <c r="G715" s="203"/>
      <c r="H715" s="203"/>
    </row>
    <row r="716" spans="1:8" ht="15" customHeight="1" x14ac:dyDescent="0.2">
      <c r="A716" s="209"/>
      <c r="B716" s="199"/>
      <c r="C716" s="200"/>
      <c r="D716" s="202"/>
      <c r="E716" s="198"/>
      <c r="F716" s="199"/>
      <c r="G716" s="203"/>
      <c r="H716" s="203"/>
    </row>
    <row r="717" spans="1:8" ht="15" customHeight="1" x14ac:dyDescent="0.2">
      <c r="A717" s="209"/>
      <c r="B717" s="199"/>
      <c r="C717" s="200"/>
      <c r="D717" s="202"/>
      <c r="E717" s="198"/>
      <c r="F717" s="199"/>
      <c r="G717" s="203"/>
      <c r="H717" s="203"/>
    </row>
    <row r="718" spans="1:8" ht="15" customHeight="1" x14ac:dyDescent="0.2">
      <c r="A718" s="209"/>
      <c r="B718" s="199"/>
      <c r="C718" s="200"/>
      <c r="D718" s="202"/>
      <c r="E718" s="198"/>
      <c r="F718" s="199"/>
      <c r="G718" s="203"/>
      <c r="H718" s="203"/>
    </row>
    <row r="719" spans="1:8" ht="15" customHeight="1" x14ac:dyDescent="0.2">
      <c r="A719" s="209"/>
      <c r="B719" s="199"/>
      <c r="C719" s="200"/>
      <c r="D719" s="202"/>
      <c r="E719" s="198"/>
      <c r="F719" s="199"/>
      <c r="G719" s="203"/>
      <c r="H719" s="203"/>
    </row>
    <row r="720" spans="1:8" ht="15" customHeight="1" x14ac:dyDescent="0.2">
      <c r="A720" s="209"/>
      <c r="B720" s="199"/>
      <c r="C720" s="200"/>
      <c r="D720" s="202"/>
      <c r="E720" s="198"/>
      <c r="F720" s="199"/>
      <c r="G720" s="203"/>
      <c r="H720" s="203"/>
    </row>
    <row r="721" spans="1:8" ht="15" customHeight="1" x14ac:dyDescent="0.2">
      <c r="A721" s="209"/>
      <c r="B721" s="199"/>
      <c r="C721" s="200"/>
      <c r="D721" s="202"/>
      <c r="E721" s="198"/>
      <c r="F721" s="199"/>
      <c r="G721" s="203"/>
      <c r="H721" s="203"/>
    </row>
    <row r="722" spans="1:8" ht="15" customHeight="1" x14ac:dyDescent="0.2">
      <c r="A722" s="209"/>
      <c r="B722" s="199"/>
      <c r="C722" s="200"/>
      <c r="D722" s="202"/>
      <c r="E722" s="198"/>
      <c r="F722" s="199"/>
      <c r="G722" s="203"/>
      <c r="H722" s="203"/>
    </row>
    <row r="723" spans="1:8" ht="15" customHeight="1" x14ac:dyDescent="0.2">
      <c r="A723" s="209"/>
      <c r="B723" s="199"/>
      <c r="C723" s="200"/>
      <c r="D723" s="202"/>
      <c r="E723" s="198"/>
      <c r="F723" s="199"/>
      <c r="G723" s="203"/>
      <c r="H723" s="203"/>
    </row>
    <row r="724" spans="1:8" ht="15" customHeight="1" x14ac:dyDescent="0.2">
      <c r="A724" s="209"/>
      <c r="B724" s="199"/>
      <c r="C724" s="200"/>
      <c r="D724" s="202"/>
      <c r="E724" s="198"/>
      <c r="F724" s="199"/>
      <c r="G724" s="203"/>
      <c r="H724" s="203"/>
    </row>
    <row r="725" spans="1:8" ht="15" customHeight="1" x14ac:dyDescent="0.2">
      <c r="A725" s="209"/>
      <c r="B725" s="199"/>
      <c r="C725" s="200"/>
      <c r="D725" s="202"/>
      <c r="E725" s="198"/>
      <c r="F725" s="199"/>
      <c r="G725" s="203"/>
      <c r="H725" s="203"/>
    </row>
    <row r="726" spans="1:8" ht="15" customHeight="1" x14ac:dyDescent="0.2">
      <c r="A726" s="209"/>
      <c r="B726" s="199"/>
      <c r="C726" s="200"/>
      <c r="D726" s="202"/>
      <c r="E726" s="198"/>
      <c r="F726" s="199"/>
      <c r="G726" s="203"/>
      <c r="H726" s="203"/>
    </row>
    <row r="727" spans="1:8" ht="15" customHeight="1" x14ac:dyDescent="0.2">
      <c r="A727" s="209"/>
      <c r="B727" s="199"/>
      <c r="C727" s="200"/>
      <c r="D727" s="202"/>
      <c r="E727" s="198"/>
      <c r="F727" s="199"/>
      <c r="G727" s="203"/>
      <c r="H727" s="203"/>
    </row>
    <row r="728" spans="1:8" ht="15" customHeight="1" x14ac:dyDescent="0.2">
      <c r="A728" s="209"/>
      <c r="B728" s="199"/>
      <c r="C728" s="200"/>
      <c r="D728" s="202"/>
      <c r="E728" s="198"/>
      <c r="F728" s="199"/>
      <c r="G728" s="203"/>
      <c r="H728" s="203"/>
    </row>
    <row r="729" spans="1:8" ht="15" customHeight="1" x14ac:dyDescent="0.2">
      <c r="A729" s="209"/>
      <c r="B729" s="199"/>
      <c r="C729" s="200"/>
      <c r="D729" s="202"/>
      <c r="E729" s="198"/>
      <c r="F729" s="199"/>
      <c r="G729" s="203"/>
      <c r="H729" s="203"/>
    </row>
    <row r="730" spans="1:8" ht="15" customHeight="1" x14ac:dyDescent="0.2">
      <c r="A730" s="209"/>
      <c r="B730" s="199"/>
      <c r="C730" s="200"/>
      <c r="D730" s="202"/>
      <c r="E730" s="198"/>
      <c r="F730" s="199"/>
      <c r="G730" s="203"/>
      <c r="H730" s="203"/>
    </row>
    <row r="731" spans="1:8" ht="15" customHeight="1" x14ac:dyDescent="0.2">
      <c r="A731" s="209"/>
      <c r="B731" s="199"/>
      <c r="C731" s="200"/>
      <c r="D731" s="202"/>
      <c r="E731" s="198"/>
      <c r="F731" s="199"/>
      <c r="G731" s="203"/>
      <c r="H731" s="203"/>
    </row>
    <row r="732" spans="1:8" ht="15" customHeight="1" x14ac:dyDescent="0.2">
      <c r="A732" s="209"/>
      <c r="B732" s="199"/>
      <c r="C732" s="200"/>
      <c r="D732" s="202"/>
      <c r="E732" s="198"/>
      <c r="F732" s="199"/>
      <c r="G732" s="203"/>
      <c r="H732" s="203"/>
    </row>
    <row r="733" spans="1:8" ht="15" customHeight="1" x14ac:dyDescent="0.2">
      <c r="A733" s="209"/>
      <c r="B733" s="199"/>
      <c r="C733" s="200"/>
      <c r="D733" s="202"/>
      <c r="E733" s="198"/>
      <c r="F733" s="199"/>
      <c r="G733" s="203"/>
      <c r="H733" s="203"/>
    </row>
    <row r="734" spans="1:8" ht="15" customHeight="1" x14ac:dyDescent="0.2">
      <c r="A734" s="209"/>
      <c r="B734" s="199"/>
      <c r="C734" s="200"/>
      <c r="D734" s="202"/>
      <c r="E734" s="198"/>
      <c r="F734" s="199"/>
      <c r="G734" s="203"/>
      <c r="H734" s="203"/>
    </row>
    <row r="735" spans="1:8" ht="15" customHeight="1" x14ac:dyDescent="0.2">
      <c r="A735" s="209"/>
      <c r="B735" s="199"/>
      <c r="C735" s="200"/>
      <c r="D735" s="202"/>
      <c r="E735" s="198"/>
      <c r="F735" s="199"/>
      <c r="G735" s="203"/>
      <c r="H735" s="203"/>
    </row>
    <row r="736" spans="1:8" ht="15" customHeight="1" x14ac:dyDescent="0.2">
      <c r="A736" s="209"/>
      <c r="B736" s="199"/>
      <c r="C736" s="200"/>
      <c r="D736" s="202"/>
      <c r="E736" s="198"/>
      <c r="F736" s="199"/>
      <c r="G736" s="203"/>
      <c r="H736" s="203"/>
    </row>
    <row r="737" spans="1:8" ht="15" customHeight="1" x14ac:dyDescent="0.2">
      <c r="A737" s="209"/>
      <c r="B737" s="199"/>
      <c r="C737" s="200"/>
      <c r="D737" s="202"/>
      <c r="E737" s="198"/>
      <c r="F737" s="199"/>
      <c r="G737" s="203"/>
      <c r="H737" s="203"/>
    </row>
    <row r="738" spans="1:8" ht="15" customHeight="1" x14ac:dyDescent="0.2">
      <c r="A738" s="209"/>
      <c r="B738" s="199"/>
      <c r="C738" s="200"/>
      <c r="D738" s="202"/>
      <c r="E738" s="198"/>
      <c r="F738" s="199"/>
      <c r="G738" s="203"/>
      <c r="H738" s="203"/>
    </row>
    <row r="739" spans="1:8" ht="15" customHeight="1" x14ac:dyDescent="0.2">
      <c r="A739" s="209"/>
      <c r="B739" s="199"/>
      <c r="C739" s="200"/>
      <c r="D739" s="202"/>
      <c r="E739" s="198"/>
      <c r="F739" s="199"/>
      <c r="G739" s="203"/>
      <c r="H739" s="203"/>
    </row>
    <row r="740" spans="1:8" ht="15" customHeight="1" x14ac:dyDescent="0.2">
      <c r="A740" s="209"/>
      <c r="B740" s="199"/>
      <c r="C740" s="200"/>
      <c r="D740" s="202"/>
      <c r="E740" s="198"/>
      <c r="F740" s="199"/>
      <c r="G740" s="203"/>
      <c r="H740" s="203"/>
    </row>
    <row r="741" spans="1:8" ht="15" customHeight="1" x14ac:dyDescent="0.2">
      <c r="A741" s="209"/>
      <c r="B741" s="199"/>
      <c r="C741" s="200"/>
      <c r="D741" s="202"/>
      <c r="E741" s="198"/>
      <c r="F741" s="199"/>
      <c r="G741" s="203"/>
      <c r="H741" s="203"/>
    </row>
    <row r="742" spans="1:8" ht="15" customHeight="1" x14ac:dyDescent="0.2">
      <c r="A742" s="209"/>
      <c r="B742" s="199"/>
      <c r="C742" s="200"/>
      <c r="D742" s="202"/>
      <c r="E742" s="198"/>
      <c r="F742" s="199"/>
      <c r="G742" s="203"/>
      <c r="H742" s="203"/>
    </row>
    <row r="743" spans="1:8" ht="15" customHeight="1" x14ac:dyDescent="0.2">
      <c r="A743" s="209"/>
      <c r="B743" s="199"/>
      <c r="C743" s="200"/>
      <c r="D743" s="202"/>
      <c r="E743" s="198"/>
      <c r="F743" s="199"/>
      <c r="G743" s="203"/>
      <c r="H743" s="203"/>
    </row>
    <row r="744" spans="1:8" ht="15" customHeight="1" x14ac:dyDescent="0.2">
      <c r="A744" s="209"/>
      <c r="B744" s="199"/>
      <c r="C744" s="200"/>
      <c r="D744" s="202"/>
      <c r="E744" s="198"/>
      <c r="F744" s="199"/>
      <c r="G744" s="203"/>
      <c r="H744" s="203"/>
    </row>
    <row r="745" spans="1:8" ht="15" customHeight="1" x14ac:dyDescent="0.2">
      <c r="A745" s="209"/>
      <c r="B745" s="199"/>
      <c r="C745" s="200"/>
      <c r="D745" s="202"/>
      <c r="E745" s="198"/>
      <c r="F745" s="199"/>
      <c r="G745" s="203"/>
      <c r="H745" s="203"/>
    </row>
    <row r="746" spans="1:8" ht="15" customHeight="1" x14ac:dyDescent="0.2">
      <c r="A746" s="209"/>
      <c r="B746" s="199"/>
      <c r="C746" s="200"/>
      <c r="D746" s="202"/>
      <c r="E746" s="198"/>
      <c r="F746" s="199"/>
      <c r="G746" s="203"/>
      <c r="H746" s="203"/>
    </row>
    <row r="747" spans="1:8" ht="15" customHeight="1" x14ac:dyDescent="0.2">
      <c r="A747" s="209"/>
      <c r="B747" s="199"/>
      <c r="C747" s="200"/>
      <c r="D747" s="202"/>
      <c r="E747" s="198"/>
      <c r="F747" s="199"/>
      <c r="G747" s="203"/>
      <c r="H747" s="203"/>
    </row>
    <row r="748" spans="1:8" ht="15" customHeight="1" x14ac:dyDescent="0.2">
      <c r="A748" s="209"/>
      <c r="B748" s="199"/>
      <c r="C748" s="200"/>
      <c r="D748" s="202"/>
      <c r="E748" s="198"/>
      <c r="F748" s="199"/>
      <c r="G748" s="203"/>
      <c r="H748" s="203"/>
    </row>
    <row r="749" spans="1:8" ht="15" customHeight="1" x14ac:dyDescent="0.2">
      <c r="A749" s="209"/>
      <c r="B749" s="199"/>
      <c r="C749" s="200"/>
      <c r="D749" s="202"/>
      <c r="E749" s="198"/>
      <c r="F749" s="199"/>
      <c r="G749" s="203"/>
      <c r="H749" s="203"/>
    </row>
    <row r="750" spans="1:8" ht="15" customHeight="1" x14ac:dyDescent="0.2">
      <c r="A750" s="209"/>
      <c r="B750" s="199"/>
      <c r="C750" s="200"/>
      <c r="D750" s="202"/>
      <c r="E750" s="198"/>
      <c r="F750" s="199"/>
      <c r="G750" s="203"/>
      <c r="H750" s="203"/>
    </row>
    <row r="751" spans="1:8" ht="15" customHeight="1" x14ac:dyDescent="0.2">
      <c r="A751" s="209"/>
      <c r="B751" s="199"/>
      <c r="C751" s="200"/>
      <c r="D751" s="202"/>
      <c r="E751" s="198"/>
      <c r="F751" s="199"/>
      <c r="G751" s="203"/>
      <c r="H751" s="203"/>
    </row>
    <row r="752" spans="1:8" ht="15" customHeight="1" x14ac:dyDescent="0.2">
      <c r="A752" s="209"/>
      <c r="B752" s="199"/>
      <c r="C752" s="200"/>
      <c r="D752" s="202"/>
      <c r="E752" s="198"/>
      <c r="F752" s="199"/>
      <c r="G752" s="203"/>
      <c r="H752" s="203"/>
    </row>
    <row r="753" spans="1:8" ht="15" customHeight="1" x14ac:dyDescent="0.2">
      <c r="A753" s="209"/>
      <c r="B753" s="199"/>
      <c r="C753" s="200"/>
      <c r="D753" s="202"/>
      <c r="E753" s="198"/>
      <c r="F753" s="199"/>
      <c r="G753" s="203"/>
      <c r="H753" s="203"/>
    </row>
    <row r="754" spans="1:8" ht="15" customHeight="1" x14ac:dyDescent="0.2">
      <c r="A754" s="209"/>
      <c r="B754" s="199"/>
      <c r="C754" s="200"/>
      <c r="D754" s="202"/>
      <c r="E754" s="198"/>
      <c r="F754" s="199"/>
      <c r="G754" s="203"/>
      <c r="H754" s="203"/>
    </row>
    <row r="755" spans="1:8" ht="15" customHeight="1" x14ac:dyDescent="0.2">
      <c r="A755" s="209"/>
      <c r="B755" s="199"/>
      <c r="C755" s="200"/>
      <c r="D755" s="202"/>
      <c r="E755" s="198"/>
      <c r="F755" s="199"/>
      <c r="G755" s="203"/>
      <c r="H755" s="203"/>
    </row>
    <row r="756" spans="1:8" ht="15" customHeight="1" x14ac:dyDescent="0.2">
      <c r="A756" s="209"/>
      <c r="B756" s="199"/>
      <c r="C756" s="200"/>
      <c r="D756" s="202"/>
      <c r="E756" s="198"/>
      <c r="F756" s="199"/>
      <c r="G756" s="203"/>
      <c r="H756" s="203"/>
    </row>
    <row r="757" spans="1:8" ht="15" customHeight="1" x14ac:dyDescent="0.2">
      <c r="A757" s="209"/>
      <c r="B757" s="199"/>
      <c r="C757" s="200"/>
      <c r="D757" s="202"/>
      <c r="E757" s="198"/>
      <c r="F757" s="199"/>
      <c r="G757" s="203"/>
      <c r="H757" s="203"/>
    </row>
    <row r="758" spans="1:8" ht="15" customHeight="1" x14ac:dyDescent="0.2">
      <c r="A758" s="209"/>
      <c r="B758" s="199"/>
      <c r="C758" s="200"/>
      <c r="D758" s="202"/>
      <c r="E758" s="198"/>
      <c r="F758" s="199"/>
      <c r="G758" s="203"/>
      <c r="H758" s="203"/>
    </row>
    <row r="759" spans="1:8" ht="15" customHeight="1" x14ac:dyDescent="0.2">
      <c r="A759" s="209"/>
      <c r="B759" s="199"/>
      <c r="C759" s="200"/>
      <c r="D759" s="202"/>
      <c r="E759" s="198"/>
      <c r="F759" s="199"/>
      <c r="G759" s="203"/>
      <c r="H759" s="203"/>
    </row>
    <row r="760" spans="1:8" ht="15" customHeight="1" x14ac:dyDescent="0.2">
      <c r="A760" s="209"/>
      <c r="B760" s="199"/>
      <c r="C760" s="200"/>
      <c r="D760" s="202"/>
      <c r="E760" s="198"/>
      <c r="F760" s="199"/>
      <c r="G760" s="203"/>
      <c r="H760" s="203"/>
    </row>
    <row r="761" spans="1:8" ht="15" customHeight="1" x14ac:dyDescent="0.2">
      <c r="A761" s="209"/>
      <c r="B761" s="199"/>
      <c r="C761" s="200"/>
      <c r="D761" s="202"/>
      <c r="E761" s="198"/>
      <c r="F761" s="199"/>
      <c r="G761" s="203"/>
      <c r="H761" s="203"/>
    </row>
    <row r="762" spans="1:8" ht="15" customHeight="1" x14ac:dyDescent="0.2">
      <c r="A762" s="209"/>
      <c r="B762" s="199"/>
      <c r="C762" s="200"/>
      <c r="D762" s="202"/>
      <c r="E762" s="198"/>
      <c r="F762" s="199"/>
      <c r="G762" s="203"/>
      <c r="H762" s="203"/>
    </row>
    <row r="763" spans="1:8" ht="15" customHeight="1" x14ac:dyDescent="0.2">
      <c r="A763" s="209"/>
      <c r="B763" s="199"/>
      <c r="C763" s="200"/>
      <c r="D763" s="202"/>
      <c r="E763" s="198"/>
      <c r="F763" s="199"/>
      <c r="G763" s="203"/>
      <c r="H763" s="203"/>
    </row>
    <row r="764" spans="1:8" ht="15" customHeight="1" x14ac:dyDescent="0.2">
      <c r="A764" s="209"/>
      <c r="B764" s="199"/>
      <c r="C764" s="200"/>
      <c r="D764" s="202"/>
      <c r="E764" s="198"/>
      <c r="F764" s="199"/>
      <c r="G764" s="203"/>
      <c r="H764" s="203"/>
    </row>
    <row r="765" spans="1:8" ht="15" customHeight="1" x14ac:dyDescent="0.2">
      <c r="A765" s="209"/>
      <c r="B765" s="199"/>
      <c r="C765" s="200"/>
      <c r="D765" s="202"/>
      <c r="E765" s="198"/>
      <c r="F765" s="199"/>
      <c r="G765" s="203"/>
      <c r="H765" s="203"/>
    </row>
    <row r="766" spans="1:8" ht="15" customHeight="1" x14ac:dyDescent="0.2">
      <c r="A766" s="209"/>
      <c r="B766" s="199"/>
      <c r="C766" s="200"/>
      <c r="D766" s="202"/>
      <c r="E766" s="198"/>
      <c r="F766" s="199"/>
      <c r="G766" s="203"/>
      <c r="H766" s="203"/>
    </row>
    <row r="767" spans="1:8" ht="15" customHeight="1" x14ac:dyDescent="0.2">
      <c r="A767" s="209"/>
      <c r="B767" s="199"/>
      <c r="C767" s="200"/>
      <c r="D767" s="202"/>
      <c r="E767" s="198"/>
      <c r="F767" s="199"/>
      <c r="G767" s="203"/>
      <c r="H767" s="203"/>
    </row>
    <row r="768" spans="1:8" ht="15" customHeight="1" x14ac:dyDescent="0.2">
      <c r="A768" s="209"/>
      <c r="B768" s="199"/>
      <c r="C768" s="200"/>
      <c r="D768" s="202"/>
      <c r="E768" s="198"/>
      <c r="F768" s="199"/>
      <c r="G768" s="203"/>
      <c r="H768" s="203"/>
    </row>
    <row r="769" spans="1:8" ht="15" customHeight="1" x14ac:dyDescent="0.2">
      <c r="A769" s="209"/>
      <c r="B769" s="199"/>
      <c r="C769" s="200"/>
      <c r="D769" s="202"/>
      <c r="E769" s="198"/>
      <c r="F769" s="199"/>
      <c r="G769" s="203"/>
      <c r="H769" s="203"/>
    </row>
    <row r="770" spans="1:8" ht="15" customHeight="1" x14ac:dyDescent="0.2">
      <c r="A770" s="209"/>
      <c r="B770" s="199"/>
      <c r="C770" s="200"/>
      <c r="D770" s="202"/>
      <c r="E770" s="198"/>
      <c r="F770" s="199"/>
      <c r="G770" s="203"/>
      <c r="H770" s="203"/>
    </row>
    <row r="771" spans="1:8" ht="15" customHeight="1" x14ac:dyDescent="0.2">
      <c r="A771" s="209"/>
      <c r="B771" s="199"/>
      <c r="C771" s="200"/>
      <c r="D771" s="202"/>
      <c r="E771" s="198"/>
      <c r="F771" s="199"/>
      <c r="G771" s="203"/>
      <c r="H771" s="203"/>
    </row>
    <row r="772" spans="1:8" ht="15" customHeight="1" x14ac:dyDescent="0.2">
      <c r="A772" s="209"/>
      <c r="B772" s="199"/>
      <c r="C772" s="200"/>
      <c r="D772" s="202"/>
      <c r="E772" s="198"/>
      <c r="F772" s="199"/>
      <c r="G772" s="203"/>
      <c r="H772" s="203"/>
    </row>
    <row r="773" spans="1:8" ht="15" customHeight="1" x14ac:dyDescent="0.2">
      <c r="A773" s="209"/>
      <c r="B773" s="199"/>
      <c r="C773" s="200"/>
      <c r="D773" s="202"/>
      <c r="E773" s="198"/>
      <c r="F773" s="199"/>
      <c r="G773" s="203"/>
      <c r="H773" s="203"/>
    </row>
    <row r="774" spans="1:8" ht="15" customHeight="1" x14ac:dyDescent="0.2">
      <c r="A774" s="209"/>
      <c r="B774" s="199"/>
      <c r="C774" s="200"/>
      <c r="D774" s="202"/>
      <c r="E774" s="198"/>
      <c r="F774" s="199"/>
      <c r="G774" s="203"/>
      <c r="H774" s="203"/>
    </row>
    <row r="775" spans="1:8" ht="15" customHeight="1" x14ac:dyDescent="0.2">
      <c r="A775" s="209"/>
      <c r="B775" s="199"/>
      <c r="C775" s="200"/>
      <c r="D775" s="202"/>
      <c r="E775" s="198"/>
      <c r="F775" s="199"/>
      <c r="G775" s="203"/>
      <c r="H775" s="203"/>
    </row>
    <row r="776" spans="1:8" ht="15" customHeight="1" x14ac:dyDescent="0.2">
      <c r="A776" s="209"/>
      <c r="B776" s="199"/>
      <c r="C776" s="200"/>
      <c r="D776" s="202"/>
      <c r="E776" s="198"/>
      <c r="F776" s="199"/>
      <c r="G776" s="203"/>
      <c r="H776" s="203"/>
    </row>
    <row r="777" spans="1:8" ht="15" customHeight="1" x14ac:dyDescent="0.2">
      <c r="A777" s="209"/>
      <c r="B777" s="199"/>
      <c r="C777" s="200"/>
      <c r="D777" s="202"/>
      <c r="E777" s="198"/>
      <c r="F777" s="199"/>
      <c r="G777" s="203"/>
      <c r="H777" s="203"/>
    </row>
    <row r="778" spans="1:8" ht="15" customHeight="1" x14ac:dyDescent="0.2">
      <c r="A778" s="209"/>
      <c r="B778" s="199"/>
      <c r="C778" s="200"/>
      <c r="D778" s="202"/>
      <c r="E778" s="198"/>
      <c r="F778" s="199"/>
      <c r="G778" s="203"/>
      <c r="H778" s="203"/>
    </row>
    <row r="779" spans="1:8" ht="15" customHeight="1" x14ac:dyDescent="0.2">
      <c r="A779" s="209"/>
      <c r="B779" s="199"/>
      <c r="C779" s="200"/>
      <c r="D779" s="202"/>
      <c r="E779" s="198"/>
      <c r="F779" s="199"/>
      <c r="G779" s="203"/>
      <c r="H779" s="203"/>
    </row>
    <row r="780" spans="1:8" ht="15" customHeight="1" x14ac:dyDescent="0.2">
      <c r="A780" s="209"/>
      <c r="B780" s="199"/>
      <c r="C780" s="200"/>
      <c r="D780" s="202"/>
      <c r="E780" s="198"/>
      <c r="F780" s="199"/>
      <c r="G780" s="203"/>
      <c r="H780" s="203"/>
    </row>
    <row r="781" spans="1:8" ht="15" customHeight="1" x14ac:dyDescent="0.2">
      <c r="A781" s="209"/>
      <c r="B781" s="199"/>
      <c r="C781" s="200"/>
      <c r="D781" s="202"/>
      <c r="E781" s="198"/>
      <c r="F781" s="199"/>
      <c r="G781" s="203"/>
      <c r="H781" s="203"/>
    </row>
    <row r="782" spans="1:8" ht="15" customHeight="1" x14ac:dyDescent="0.2">
      <c r="A782" s="209"/>
      <c r="B782" s="199"/>
      <c r="C782" s="200"/>
      <c r="D782" s="202"/>
      <c r="E782" s="198"/>
      <c r="F782" s="199"/>
      <c r="G782" s="203"/>
      <c r="H782" s="203"/>
    </row>
    <row r="783" spans="1:8" ht="15" customHeight="1" x14ac:dyDescent="0.2">
      <c r="A783" s="209"/>
      <c r="B783" s="199"/>
      <c r="C783" s="200"/>
      <c r="D783" s="202"/>
      <c r="E783" s="198"/>
      <c r="F783" s="199"/>
      <c r="G783" s="203"/>
      <c r="H783" s="203"/>
    </row>
    <row r="784" spans="1:8" ht="15" customHeight="1" x14ac:dyDescent="0.2">
      <c r="A784" s="209"/>
      <c r="B784" s="199"/>
      <c r="C784" s="200"/>
      <c r="D784" s="202"/>
      <c r="E784" s="198"/>
      <c r="F784" s="199"/>
      <c r="G784" s="203"/>
      <c r="H784" s="203"/>
    </row>
    <row r="785" spans="1:8" ht="15" customHeight="1" x14ac:dyDescent="0.2">
      <c r="A785" s="209"/>
      <c r="B785" s="199"/>
      <c r="C785" s="200"/>
      <c r="D785" s="202"/>
      <c r="E785" s="198"/>
      <c r="F785" s="199"/>
      <c r="G785" s="203"/>
      <c r="H785" s="203"/>
    </row>
    <row r="786" spans="1:8" ht="15" customHeight="1" x14ac:dyDescent="0.2">
      <c r="A786" s="209"/>
      <c r="B786" s="199"/>
      <c r="C786" s="200"/>
      <c r="D786" s="202"/>
      <c r="E786" s="198"/>
      <c r="F786" s="199"/>
      <c r="G786" s="203"/>
      <c r="H786" s="203"/>
    </row>
    <row r="787" spans="1:8" ht="15" customHeight="1" x14ac:dyDescent="0.2">
      <c r="A787" s="209"/>
      <c r="B787" s="199"/>
      <c r="C787" s="200"/>
      <c r="D787" s="202"/>
      <c r="E787" s="198"/>
      <c r="F787" s="199"/>
      <c r="G787" s="203"/>
      <c r="H787" s="203"/>
    </row>
    <row r="788" spans="1:8" ht="15" customHeight="1" x14ac:dyDescent="0.2">
      <c r="A788" s="209"/>
      <c r="B788" s="199"/>
      <c r="C788" s="200"/>
      <c r="D788" s="202"/>
      <c r="E788" s="198"/>
      <c r="F788" s="199"/>
      <c r="G788" s="203"/>
      <c r="H788" s="203"/>
    </row>
    <row r="789" spans="1:8" ht="15" customHeight="1" x14ac:dyDescent="0.2">
      <c r="A789" s="209"/>
      <c r="B789" s="199"/>
      <c r="C789" s="200"/>
      <c r="D789" s="202"/>
      <c r="E789" s="198"/>
      <c r="F789" s="199"/>
      <c r="G789" s="203"/>
      <c r="H789" s="203"/>
    </row>
    <row r="790" spans="1:8" ht="15" customHeight="1" x14ac:dyDescent="0.2">
      <c r="A790" s="209"/>
      <c r="B790" s="199"/>
      <c r="C790" s="200"/>
      <c r="D790" s="202"/>
      <c r="E790" s="198"/>
      <c r="F790" s="199"/>
      <c r="G790" s="203"/>
      <c r="H790" s="203"/>
    </row>
    <row r="791" spans="1:8" ht="15" customHeight="1" x14ac:dyDescent="0.2">
      <c r="A791" s="209"/>
      <c r="B791" s="199"/>
      <c r="C791" s="200"/>
      <c r="D791" s="202"/>
      <c r="E791" s="198"/>
      <c r="F791" s="199"/>
      <c r="G791" s="203"/>
      <c r="H791" s="203"/>
    </row>
    <row r="792" spans="1:8" ht="15" customHeight="1" x14ac:dyDescent="0.2">
      <c r="A792" s="209"/>
      <c r="B792" s="199"/>
      <c r="C792" s="200"/>
      <c r="D792" s="202"/>
      <c r="E792" s="198"/>
      <c r="F792" s="199"/>
      <c r="G792" s="203"/>
      <c r="H792" s="203"/>
    </row>
    <row r="793" spans="1:8" ht="15" customHeight="1" x14ac:dyDescent="0.2">
      <c r="A793" s="209"/>
      <c r="B793" s="199"/>
      <c r="C793" s="200"/>
      <c r="D793" s="202"/>
      <c r="E793" s="198"/>
      <c r="F793" s="199"/>
      <c r="G793" s="203"/>
      <c r="H793" s="203"/>
    </row>
    <row r="794" spans="1:8" ht="15" customHeight="1" x14ac:dyDescent="0.2">
      <c r="A794" s="209"/>
      <c r="B794" s="199"/>
      <c r="C794" s="200"/>
      <c r="D794" s="202"/>
      <c r="E794" s="198"/>
      <c r="F794" s="199"/>
      <c r="G794" s="203"/>
      <c r="H794" s="203"/>
    </row>
    <row r="795" spans="1:8" ht="15" customHeight="1" x14ac:dyDescent="0.2">
      <c r="A795" s="209"/>
      <c r="B795" s="199"/>
      <c r="C795" s="200"/>
      <c r="D795" s="202"/>
      <c r="E795" s="198"/>
      <c r="F795" s="199"/>
      <c r="G795" s="203"/>
      <c r="H795" s="203"/>
    </row>
    <row r="796" spans="1:8" ht="15" customHeight="1" x14ac:dyDescent="0.2">
      <c r="A796" s="209"/>
      <c r="B796" s="199"/>
      <c r="C796" s="200"/>
      <c r="D796" s="202"/>
      <c r="E796" s="198"/>
      <c r="F796" s="199"/>
      <c r="G796" s="203"/>
      <c r="H796" s="203"/>
    </row>
    <row r="797" spans="1:8" ht="15" customHeight="1" x14ac:dyDescent="0.2">
      <c r="A797" s="209"/>
      <c r="B797" s="199"/>
      <c r="C797" s="200"/>
      <c r="D797" s="202"/>
      <c r="E797" s="198"/>
      <c r="F797" s="199"/>
      <c r="G797" s="203"/>
      <c r="H797" s="203"/>
    </row>
    <row r="798" spans="1:8" ht="15" customHeight="1" x14ac:dyDescent="0.2">
      <c r="A798" s="209"/>
      <c r="B798" s="199"/>
      <c r="C798" s="200"/>
      <c r="D798" s="202"/>
      <c r="E798" s="198"/>
      <c r="F798" s="199"/>
      <c r="G798" s="203"/>
      <c r="H798" s="203"/>
    </row>
    <row r="799" spans="1:8" ht="15" customHeight="1" x14ac:dyDescent="0.2">
      <c r="A799" s="209"/>
      <c r="B799" s="199"/>
      <c r="C799" s="200"/>
      <c r="D799" s="202"/>
      <c r="E799" s="198"/>
      <c r="F799" s="199"/>
      <c r="G799" s="203"/>
      <c r="H799" s="203"/>
    </row>
    <row r="800" spans="1:8" ht="15" customHeight="1" x14ac:dyDescent="0.2">
      <c r="A800" s="209"/>
      <c r="B800" s="199"/>
      <c r="C800" s="200"/>
      <c r="D800" s="202"/>
      <c r="E800" s="198"/>
      <c r="F800" s="199"/>
      <c r="G800" s="203"/>
      <c r="H800" s="203"/>
    </row>
    <row r="801" spans="1:8" ht="15" customHeight="1" x14ac:dyDescent="0.2">
      <c r="A801" s="209"/>
      <c r="B801" s="199"/>
      <c r="C801" s="200"/>
      <c r="D801" s="202"/>
      <c r="E801" s="198"/>
      <c r="F801" s="199"/>
      <c r="G801" s="203"/>
      <c r="H801" s="203"/>
    </row>
    <row r="802" spans="1:8" ht="15" customHeight="1" x14ac:dyDescent="0.2">
      <c r="A802" s="209"/>
      <c r="B802" s="199"/>
      <c r="C802" s="200"/>
      <c r="D802" s="202"/>
      <c r="E802" s="198"/>
      <c r="F802" s="199"/>
      <c r="G802" s="203"/>
      <c r="H802" s="203"/>
    </row>
    <row r="803" spans="1:8" ht="15" customHeight="1" x14ac:dyDescent="0.2">
      <c r="A803" s="209"/>
      <c r="B803" s="199"/>
      <c r="C803" s="200"/>
      <c r="D803" s="202"/>
      <c r="E803" s="198"/>
      <c r="F803" s="199"/>
      <c r="G803" s="203"/>
      <c r="H803" s="203"/>
    </row>
    <row r="804" spans="1:8" ht="15" customHeight="1" x14ac:dyDescent="0.2">
      <c r="A804" s="209"/>
      <c r="B804" s="199"/>
      <c r="C804" s="200"/>
      <c r="D804" s="202"/>
      <c r="E804" s="198"/>
      <c r="F804" s="199"/>
      <c r="G804" s="203"/>
      <c r="H804" s="203"/>
    </row>
    <row r="805" spans="1:8" ht="15" customHeight="1" x14ac:dyDescent="0.2">
      <c r="A805" s="209"/>
      <c r="B805" s="199"/>
      <c r="C805" s="200"/>
      <c r="D805" s="202"/>
      <c r="E805" s="198"/>
      <c r="F805" s="199"/>
      <c r="G805" s="203"/>
      <c r="H805" s="203"/>
    </row>
    <row r="806" spans="1:8" ht="15" customHeight="1" x14ac:dyDescent="0.2">
      <c r="A806" s="209"/>
      <c r="B806" s="199"/>
      <c r="C806" s="200"/>
      <c r="D806" s="202"/>
      <c r="E806" s="198"/>
      <c r="F806" s="199"/>
      <c r="G806" s="203"/>
      <c r="H806" s="203"/>
    </row>
    <row r="807" spans="1:8" ht="15" customHeight="1" x14ac:dyDescent="0.2">
      <c r="A807" s="209"/>
      <c r="B807" s="199"/>
      <c r="C807" s="200"/>
      <c r="D807" s="202"/>
      <c r="E807" s="198"/>
      <c r="F807" s="199"/>
      <c r="G807" s="203"/>
      <c r="H807" s="203"/>
    </row>
    <row r="808" spans="1:8" ht="15" customHeight="1" x14ac:dyDescent="0.2">
      <c r="A808" s="209"/>
      <c r="B808" s="199"/>
      <c r="C808" s="200"/>
      <c r="D808" s="202"/>
      <c r="E808" s="198"/>
      <c r="F808" s="199"/>
      <c r="G808" s="203"/>
      <c r="H808" s="203"/>
    </row>
    <row r="809" spans="1:8" ht="15" customHeight="1" x14ac:dyDescent="0.2">
      <c r="A809" s="209"/>
      <c r="B809" s="199"/>
      <c r="C809" s="200"/>
      <c r="D809" s="202"/>
      <c r="E809" s="198"/>
      <c r="F809" s="199"/>
      <c r="G809" s="203"/>
      <c r="H809" s="203"/>
    </row>
    <row r="810" spans="1:8" ht="15" customHeight="1" x14ac:dyDescent="0.2">
      <c r="A810" s="209"/>
      <c r="B810" s="199"/>
      <c r="C810" s="200"/>
      <c r="D810" s="202"/>
      <c r="E810" s="198"/>
      <c r="F810" s="199"/>
      <c r="G810" s="203"/>
      <c r="H810" s="203"/>
    </row>
    <row r="811" spans="1:8" ht="15" customHeight="1" x14ac:dyDescent="0.2">
      <c r="A811" s="209"/>
      <c r="B811" s="199"/>
      <c r="C811" s="200"/>
      <c r="D811" s="202"/>
      <c r="E811" s="198"/>
      <c r="F811" s="199"/>
      <c r="G811" s="203"/>
      <c r="H811" s="203"/>
    </row>
    <row r="812" spans="1:8" ht="15" customHeight="1" x14ac:dyDescent="0.2">
      <c r="A812" s="209"/>
      <c r="B812" s="199"/>
      <c r="C812" s="200"/>
      <c r="D812" s="202"/>
      <c r="E812" s="198"/>
      <c r="F812" s="199"/>
      <c r="G812" s="203"/>
      <c r="H812" s="203"/>
    </row>
    <row r="813" spans="1:8" ht="15" customHeight="1" x14ac:dyDescent="0.2">
      <c r="A813" s="209"/>
      <c r="B813" s="199"/>
      <c r="C813" s="200"/>
      <c r="D813" s="202"/>
      <c r="E813" s="198"/>
      <c r="F813" s="199"/>
      <c r="G813" s="203"/>
      <c r="H813" s="203"/>
    </row>
    <row r="814" spans="1:8" ht="15" customHeight="1" x14ac:dyDescent="0.2">
      <c r="A814" s="209"/>
      <c r="B814" s="199"/>
      <c r="C814" s="200"/>
      <c r="D814" s="202"/>
      <c r="E814" s="198"/>
      <c r="F814" s="199"/>
      <c r="G814" s="203"/>
      <c r="H814" s="203"/>
    </row>
    <row r="815" spans="1:8" ht="15" customHeight="1" x14ac:dyDescent="0.2">
      <c r="A815" s="209"/>
      <c r="B815" s="199"/>
      <c r="C815" s="200"/>
      <c r="D815" s="202"/>
      <c r="E815" s="198"/>
      <c r="F815" s="199"/>
      <c r="G815" s="203"/>
      <c r="H815" s="203"/>
    </row>
    <row r="816" spans="1:8" ht="15" customHeight="1" x14ac:dyDescent="0.2">
      <c r="A816" s="209"/>
      <c r="B816" s="199"/>
      <c r="C816" s="200"/>
      <c r="D816" s="202"/>
      <c r="E816" s="198"/>
      <c r="F816" s="199"/>
      <c r="G816" s="203"/>
      <c r="H816" s="203"/>
    </row>
    <row r="817" spans="1:8" ht="15" customHeight="1" x14ac:dyDescent="0.2">
      <c r="A817" s="209"/>
      <c r="B817" s="199"/>
      <c r="C817" s="200"/>
      <c r="D817" s="202"/>
      <c r="E817" s="198"/>
      <c r="F817" s="199"/>
      <c r="G817" s="203"/>
      <c r="H817" s="203"/>
    </row>
    <row r="818" spans="1:8" ht="15" customHeight="1" x14ac:dyDescent="0.2">
      <c r="A818" s="209"/>
      <c r="B818" s="199"/>
      <c r="C818" s="200"/>
      <c r="D818" s="202"/>
      <c r="E818" s="198"/>
      <c r="F818" s="199"/>
      <c r="G818" s="203"/>
      <c r="H818" s="203"/>
    </row>
    <row r="819" spans="1:8" ht="15" customHeight="1" x14ac:dyDescent="0.2">
      <c r="A819" s="209"/>
      <c r="B819" s="199"/>
      <c r="C819" s="200"/>
      <c r="D819" s="202"/>
      <c r="E819" s="198"/>
      <c r="F819" s="199"/>
      <c r="G819" s="203"/>
      <c r="H819" s="203"/>
    </row>
    <row r="820" spans="1:8" ht="15" customHeight="1" x14ac:dyDescent="0.2">
      <c r="A820" s="209"/>
      <c r="B820" s="199"/>
      <c r="C820" s="200"/>
      <c r="D820" s="202"/>
      <c r="E820" s="198"/>
      <c r="F820" s="199"/>
      <c r="G820" s="203"/>
      <c r="H820" s="203"/>
    </row>
    <row r="821" spans="1:8" ht="15" customHeight="1" x14ac:dyDescent="0.2">
      <c r="A821" s="209"/>
      <c r="B821" s="199"/>
      <c r="C821" s="200"/>
      <c r="D821" s="202"/>
      <c r="E821" s="198"/>
      <c r="F821" s="199"/>
      <c r="G821" s="203"/>
      <c r="H821" s="203"/>
    </row>
    <row r="822" spans="1:8" ht="15" customHeight="1" x14ac:dyDescent="0.2">
      <c r="A822" s="209"/>
      <c r="B822" s="199"/>
      <c r="C822" s="200"/>
      <c r="D822" s="202"/>
      <c r="E822" s="198"/>
      <c r="F822" s="199"/>
      <c r="G822" s="203"/>
      <c r="H822" s="203"/>
    </row>
    <row r="823" spans="1:8" ht="15" customHeight="1" x14ac:dyDescent="0.2">
      <c r="A823" s="209"/>
      <c r="B823" s="199"/>
      <c r="C823" s="200"/>
      <c r="D823" s="202"/>
      <c r="E823" s="198"/>
      <c r="F823" s="199"/>
      <c r="G823" s="203"/>
      <c r="H823" s="203"/>
    </row>
    <row r="824" spans="1:8" ht="15" customHeight="1" x14ac:dyDescent="0.2">
      <c r="A824" s="209"/>
      <c r="B824" s="199"/>
      <c r="C824" s="200"/>
      <c r="D824" s="202"/>
      <c r="E824" s="198"/>
      <c r="F824" s="199"/>
      <c r="G824" s="203"/>
      <c r="H824" s="203"/>
    </row>
    <row r="825" spans="1:8" ht="15" customHeight="1" x14ac:dyDescent="0.2">
      <c r="A825" s="209"/>
      <c r="B825" s="199"/>
      <c r="C825" s="200"/>
      <c r="D825" s="202"/>
      <c r="E825" s="198"/>
      <c r="F825" s="199"/>
      <c r="G825" s="203"/>
      <c r="H825" s="203"/>
    </row>
    <row r="826" spans="1:8" ht="15" customHeight="1" x14ac:dyDescent="0.2">
      <c r="A826" s="209"/>
      <c r="B826" s="199"/>
      <c r="C826" s="200"/>
      <c r="D826" s="202"/>
      <c r="E826" s="198"/>
      <c r="F826" s="199"/>
      <c r="G826" s="203"/>
      <c r="H826" s="203"/>
    </row>
    <row r="827" spans="1:8" ht="15" customHeight="1" x14ac:dyDescent="0.2">
      <c r="A827" s="209"/>
      <c r="B827" s="199"/>
      <c r="C827" s="200"/>
      <c r="D827" s="202"/>
      <c r="E827" s="198"/>
      <c r="F827" s="199"/>
      <c r="G827" s="203"/>
      <c r="H827" s="203"/>
    </row>
    <row r="828" spans="1:8" ht="15" customHeight="1" x14ac:dyDescent="0.2">
      <c r="A828" s="209"/>
      <c r="B828" s="199"/>
      <c r="C828" s="200"/>
      <c r="D828" s="202"/>
      <c r="E828" s="198"/>
      <c r="F828" s="199"/>
      <c r="G828" s="203"/>
      <c r="H828" s="203"/>
    </row>
    <row r="829" spans="1:8" ht="15" customHeight="1" x14ac:dyDescent="0.2">
      <c r="A829" s="209"/>
      <c r="B829" s="199"/>
      <c r="C829" s="200"/>
      <c r="D829" s="202"/>
      <c r="E829" s="198"/>
      <c r="F829" s="199"/>
      <c r="G829" s="203"/>
      <c r="H829" s="203"/>
    </row>
    <row r="830" spans="1:8" ht="15" customHeight="1" x14ac:dyDescent="0.2">
      <c r="A830" s="209"/>
      <c r="B830" s="199"/>
      <c r="C830" s="200"/>
      <c r="D830" s="202"/>
      <c r="E830" s="198"/>
      <c r="F830" s="199"/>
      <c r="G830" s="203"/>
      <c r="H830" s="203"/>
    </row>
    <row r="831" spans="1:8" ht="15" customHeight="1" x14ac:dyDescent="0.2">
      <c r="A831" s="209"/>
      <c r="B831" s="199"/>
      <c r="C831" s="200"/>
      <c r="D831" s="202"/>
      <c r="E831" s="198"/>
      <c r="F831" s="199"/>
      <c r="G831" s="203"/>
      <c r="H831" s="203"/>
    </row>
    <row r="832" spans="1:8" ht="15" customHeight="1" x14ac:dyDescent="0.2">
      <c r="A832" s="209"/>
      <c r="B832" s="199"/>
      <c r="C832" s="200"/>
      <c r="D832" s="202"/>
      <c r="E832" s="198"/>
      <c r="F832" s="199"/>
      <c r="G832" s="203"/>
      <c r="H832" s="203"/>
    </row>
    <row r="833" spans="1:8" ht="15" customHeight="1" x14ac:dyDescent="0.2">
      <c r="A833" s="209"/>
      <c r="B833" s="199"/>
      <c r="C833" s="200"/>
      <c r="D833" s="202"/>
      <c r="E833" s="198"/>
      <c r="F833" s="199"/>
      <c r="G833" s="203"/>
      <c r="H833" s="203"/>
    </row>
    <row r="834" spans="1:8" ht="15" customHeight="1" x14ac:dyDescent="0.2">
      <c r="A834" s="209"/>
      <c r="B834" s="199"/>
      <c r="C834" s="200"/>
      <c r="D834" s="202"/>
      <c r="E834" s="198"/>
      <c r="F834" s="199"/>
      <c r="G834" s="203"/>
      <c r="H834" s="203"/>
    </row>
    <row r="835" spans="1:8" ht="15" customHeight="1" x14ac:dyDescent="0.2">
      <c r="A835" s="209"/>
      <c r="B835" s="199"/>
      <c r="C835" s="200"/>
      <c r="D835" s="202"/>
      <c r="E835" s="198"/>
      <c r="F835" s="199"/>
      <c r="G835" s="203"/>
      <c r="H835" s="203"/>
    </row>
    <row r="836" spans="1:8" ht="15" customHeight="1" x14ac:dyDescent="0.2">
      <c r="A836" s="209"/>
      <c r="B836" s="199"/>
      <c r="C836" s="200"/>
      <c r="D836" s="202"/>
      <c r="E836" s="198"/>
      <c r="F836" s="199"/>
      <c r="G836" s="203"/>
      <c r="H836" s="203"/>
    </row>
    <row r="837" spans="1:8" ht="15" customHeight="1" x14ac:dyDescent="0.2">
      <c r="A837" s="209"/>
      <c r="B837" s="199"/>
      <c r="C837" s="200"/>
      <c r="D837" s="202"/>
      <c r="E837" s="198"/>
      <c r="F837" s="199"/>
      <c r="G837" s="203"/>
      <c r="H837" s="203"/>
    </row>
    <row r="838" spans="1:8" ht="15" customHeight="1" x14ac:dyDescent="0.2">
      <c r="A838" s="209"/>
      <c r="B838" s="199"/>
      <c r="C838" s="200"/>
      <c r="D838" s="202"/>
      <c r="E838" s="198"/>
      <c r="F838" s="199"/>
      <c r="G838" s="203"/>
      <c r="H838" s="203"/>
    </row>
    <row r="839" spans="1:8" ht="15" customHeight="1" x14ac:dyDescent="0.2">
      <c r="A839" s="209"/>
      <c r="B839" s="199"/>
      <c r="C839" s="200"/>
      <c r="D839" s="202"/>
      <c r="E839" s="198"/>
      <c r="F839" s="199"/>
      <c r="G839" s="203"/>
      <c r="H839" s="203"/>
    </row>
    <row r="840" spans="1:8" ht="15" customHeight="1" x14ac:dyDescent="0.2">
      <c r="A840" s="209"/>
      <c r="B840" s="199"/>
      <c r="C840" s="200"/>
      <c r="D840" s="202"/>
      <c r="E840" s="198"/>
      <c r="F840" s="199"/>
      <c r="G840" s="203"/>
      <c r="H840" s="203"/>
    </row>
    <row r="841" spans="1:8" ht="15" customHeight="1" x14ac:dyDescent="0.2">
      <c r="A841" s="209"/>
      <c r="B841" s="199"/>
      <c r="C841" s="200"/>
      <c r="D841" s="202"/>
      <c r="E841" s="198"/>
      <c r="F841" s="199"/>
      <c r="G841" s="203"/>
      <c r="H841" s="203"/>
    </row>
    <row r="842" spans="1:8" ht="15" customHeight="1" x14ac:dyDescent="0.2">
      <c r="A842" s="209"/>
      <c r="B842" s="199"/>
      <c r="C842" s="200"/>
      <c r="D842" s="202"/>
      <c r="E842" s="198"/>
      <c r="F842" s="199"/>
      <c r="G842" s="203"/>
      <c r="H842" s="203"/>
    </row>
    <row r="843" spans="1:8" ht="15" customHeight="1" x14ac:dyDescent="0.2">
      <c r="A843" s="209"/>
      <c r="B843" s="199"/>
      <c r="C843" s="200"/>
      <c r="D843" s="202"/>
      <c r="E843" s="198"/>
      <c r="F843" s="199"/>
      <c r="G843" s="203"/>
      <c r="H843" s="203"/>
    </row>
    <row r="844" spans="1:8" ht="15" customHeight="1" x14ac:dyDescent="0.2">
      <c r="A844" s="209"/>
      <c r="B844" s="199"/>
      <c r="C844" s="200"/>
      <c r="D844" s="202"/>
      <c r="E844" s="198"/>
      <c r="F844" s="199"/>
      <c r="G844" s="203"/>
      <c r="H844" s="203"/>
    </row>
    <row r="845" spans="1:8" ht="15" customHeight="1" x14ac:dyDescent="0.2">
      <c r="A845" s="209"/>
      <c r="B845" s="199"/>
      <c r="C845" s="200"/>
      <c r="D845" s="202"/>
      <c r="E845" s="198"/>
      <c r="F845" s="199"/>
      <c r="G845" s="203"/>
      <c r="H845" s="203"/>
    </row>
    <row r="846" spans="1:8" ht="15" customHeight="1" x14ac:dyDescent="0.2">
      <c r="A846" s="209"/>
      <c r="B846" s="199"/>
      <c r="C846" s="200"/>
      <c r="D846" s="202"/>
      <c r="E846" s="198"/>
      <c r="F846" s="199"/>
      <c r="G846" s="203"/>
      <c r="H846" s="203"/>
    </row>
    <row r="847" spans="1:8" ht="15" customHeight="1" x14ac:dyDescent="0.2">
      <c r="A847" s="209"/>
      <c r="B847" s="199"/>
      <c r="C847" s="200"/>
      <c r="D847" s="202"/>
      <c r="E847" s="198"/>
      <c r="F847" s="199"/>
      <c r="G847" s="203"/>
      <c r="H847" s="203"/>
    </row>
    <row r="848" spans="1:8" ht="15" customHeight="1" x14ac:dyDescent="0.2">
      <c r="A848" s="209"/>
      <c r="B848" s="199"/>
      <c r="C848" s="200"/>
      <c r="D848" s="202"/>
      <c r="E848" s="198"/>
      <c r="F848" s="199"/>
      <c r="G848" s="203"/>
      <c r="H848" s="203"/>
    </row>
    <row r="849" spans="1:8" ht="15" customHeight="1" x14ac:dyDescent="0.2">
      <c r="A849" s="209"/>
      <c r="B849" s="199"/>
      <c r="C849" s="200"/>
      <c r="D849" s="202"/>
      <c r="E849" s="198"/>
      <c r="F849" s="199"/>
      <c r="G849" s="203"/>
      <c r="H849" s="203"/>
    </row>
    <row r="850" spans="1:8" ht="15" customHeight="1" x14ac:dyDescent="0.2">
      <c r="A850" s="209"/>
      <c r="B850" s="199"/>
      <c r="C850" s="200"/>
      <c r="D850" s="202"/>
      <c r="E850" s="198"/>
      <c r="F850" s="199"/>
      <c r="G850" s="203"/>
      <c r="H850" s="203"/>
    </row>
    <row r="851" spans="1:8" ht="15" customHeight="1" x14ac:dyDescent="0.2">
      <c r="A851" s="209"/>
      <c r="B851" s="199"/>
      <c r="C851" s="200"/>
      <c r="D851" s="202"/>
      <c r="E851" s="198"/>
      <c r="F851" s="199"/>
      <c r="G851" s="203"/>
      <c r="H851" s="203"/>
    </row>
    <row r="852" spans="1:8" ht="15" customHeight="1" x14ac:dyDescent="0.2">
      <c r="A852" s="209"/>
      <c r="B852" s="199"/>
      <c r="C852" s="200"/>
      <c r="D852" s="202"/>
      <c r="E852" s="198"/>
      <c r="F852" s="199"/>
      <c r="G852" s="203"/>
      <c r="H852" s="203"/>
    </row>
    <row r="853" spans="1:8" ht="15" customHeight="1" x14ac:dyDescent="0.2">
      <c r="A853" s="209"/>
      <c r="B853" s="199"/>
      <c r="C853" s="200"/>
      <c r="D853" s="202"/>
      <c r="E853" s="198"/>
      <c r="F853" s="199"/>
      <c r="G853" s="203"/>
      <c r="H853" s="203"/>
    </row>
    <row r="854" spans="1:8" ht="15" customHeight="1" x14ac:dyDescent="0.2">
      <c r="A854" s="209"/>
      <c r="B854" s="199"/>
      <c r="C854" s="200"/>
      <c r="D854" s="202"/>
      <c r="E854" s="198"/>
      <c r="F854" s="199"/>
      <c r="G854" s="203"/>
      <c r="H854" s="203"/>
    </row>
    <row r="855" spans="1:8" ht="15" customHeight="1" x14ac:dyDescent="0.2">
      <c r="A855" s="209"/>
      <c r="B855" s="199"/>
      <c r="C855" s="200"/>
      <c r="D855" s="202"/>
      <c r="E855" s="198"/>
      <c r="F855" s="199"/>
      <c r="G855" s="203"/>
      <c r="H855" s="203"/>
    </row>
    <row r="856" spans="1:8" ht="15" customHeight="1" x14ac:dyDescent="0.2">
      <c r="A856" s="209"/>
      <c r="B856" s="199"/>
      <c r="C856" s="200"/>
      <c r="D856" s="202"/>
      <c r="E856" s="198"/>
      <c r="F856" s="199"/>
      <c r="G856" s="203"/>
      <c r="H856" s="203"/>
    </row>
    <row r="857" spans="1:8" ht="15" customHeight="1" x14ac:dyDescent="0.2">
      <c r="A857" s="209"/>
      <c r="B857" s="199"/>
      <c r="C857" s="200"/>
      <c r="D857" s="202"/>
      <c r="E857" s="198"/>
      <c r="F857" s="199"/>
      <c r="G857" s="203"/>
      <c r="H857" s="203"/>
    </row>
    <row r="858" spans="1:8" ht="15" customHeight="1" x14ac:dyDescent="0.2">
      <c r="A858" s="209"/>
      <c r="B858" s="199"/>
      <c r="C858" s="200"/>
      <c r="D858" s="202"/>
      <c r="E858" s="198"/>
      <c r="F858" s="199"/>
      <c r="G858" s="203"/>
      <c r="H858" s="203"/>
    </row>
    <row r="859" spans="1:8" ht="15" customHeight="1" x14ac:dyDescent="0.2">
      <c r="A859" s="209"/>
      <c r="B859" s="199"/>
      <c r="C859" s="200"/>
      <c r="D859" s="202"/>
      <c r="E859" s="198"/>
      <c r="F859" s="199"/>
      <c r="G859" s="203"/>
      <c r="H859" s="203"/>
    </row>
    <row r="860" spans="1:8" ht="15" customHeight="1" x14ac:dyDescent="0.2">
      <c r="A860" s="209"/>
      <c r="B860" s="199"/>
      <c r="C860" s="200"/>
      <c r="D860" s="202"/>
      <c r="E860" s="198"/>
      <c r="F860" s="199"/>
      <c r="G860" s="203"/>
      <c r="H860" s="203"/>
    </row>
    <row r="861" spans="1:8" ht="15" customHeight="1" x14ac:dyDescent="0.2">
      <c r="A861" s="209"/>
      <c r="B861" s="199"/>
      <c r="C861" s="200"/>
      <c r="D861" s="202"/>
      <c r="E861" s="198"/>
      <c r="F861" s="199"/>
      <c r="G861" s="203"/>
      <c r="H861" s="203"/>
    </row>
    <row r="862" spans="1:8" ht="15" customHeight="1" x14ac:dyDescent="0.2">
      <c r="A862" s="209"/>
      <c r="B862" s="199"/>
      <c r="C862" s="200"/>
      <c r="D862" s="202"/>
      <c r="E862" s="198"/>
      <c r="F862" s="199"/>
      <c r="G862" s="203"/>
      <c r="H862" s="203"/>
    </row>
    <row r="863" spans="1:8" ht="15" customHeight="1" x14ac:dyDescent="0.2">
      <c r="A863" s="209"/>
      <c r="B863" s="199"/>
      <c r="C863" s="200"/>
      <c r="D863" s="202"/>
      <c r="E863" s="198"/>
      <c r="F863" s="199"/>
      <c r="G863" s="203"/>
      <c r="H863" s="203"/>
    </row>
    <row r="864" spans="1:8" ht="15" customHeight="1" x14ac:dyDescent="0.2">
      <c r="A864" s="209"/>
      <c r="B864" s="199"/>
      <c r="C864" s="200"/>
      <c r="D864" s="202"/>
      <c r="E864" s="198"/>
      <c r="F864" s="199"/>
      <c r="G864" s="203"/>
      <c r="H864" s="203"/>
    </row>
    <row r="865" spans="1:8" ht="15" customHeight="1" x14ac:dyDescent="0.2">
      <c r="A865" s="209"/>
      <c r="B865" s="199"/>
      <c r="C865" s="200"/>
      <c r="D865" s="202"/>
      <c r="E865" s="198"/>
      <c r="F865" s="199"/>
      <c r="G865" s="203"/>
      <c r="H865" s="203"/>
    </row>
    <row r="866" spans="1:8" ht="15" customHeight="1" x14ac:dyDescent="0.2">
      <c r="A866" s="209"/>
      <c r="B866" s="199"/>
      <c r="C866" s="200"/>
      <c r="D866" s="202"/>
      <c r="E866" s="198"/>
      <c r="F866" s="199"/>
      <c r="G866" s="203"/>
      <c r="H866" s="203"/>
    </row>
    <row r="867" spans="1:8" ht="15" customHeight="1" x14ac:dyDescent="0.2">
      <c r="A867" s="209"/>
      <c r="B867" s="199"/>
      <c r="C867" s="200"/>
      <c r="D867" s="202"/>
      <c r="E867" s="198"/>
      <c r="F867" s="199"/>
      <c r="G867" s="203"/>
      <c r="H867" s="203"/>
    </row>
    <row r="868" spans="1:8" ht="15" customHeight="1" x14ac:dyDescent="0.2">
      <c r="A868" s="209"/>
      <c r="B868" s="199"/>
      <c r="C868" s="200"/>
      <c r="D868" s="202"/>
      <c r="E868" s="198"/>
      <c r="F868" s="199"/>
      <c r="G868" s="203"/>
      <c r="H868" s="203"/>
    </row>
    <row r="869" spans="1:8" ht="15" customHeight="1" x14ac:dyDescent="0.2">
      <c r="A869" s="209"/>
      <c r="B869" s="199"/>
      <c r="C869" s="200"/>
      <c r="D869" s="202"/>
      <c r="E869" s="198"/>
      <c r="F869" s="199"/>
      <c r="G869" s="203"/>
      <c r="H869" s="203"/>
    </row>
    <row r="870" spans="1:8" ht="15" customHeight="1" x14ac:dyDescent="0.2">
      <c r="A870" s="209"/>
      <c r="B870" s="199"/>
      <c r="C870" s="200"/>
      <c r="D870" s="202"/>
      <c r="E870" s="198"/>
      <c r="F870" s="199"/>
      <c r="G870" s="203"/>
      <c r="H870" s="203"/>
    </row>
    <row r="871" spans="1:8" ht="15" customHeight="1" x14ac:dyDescent="0.2">
      <c r="A871" s="209"/>
      <c r="B871" s="199"/>
      <c r="C871" s="200"/>
      <c r="D871" s="202"/>
      <c r="E871" s="198"/>
      <c r="F871" s="199"/>
      <c r="G871" s="203"/>
      <c r="H871" s="203"/>
    </row>
    <row r="872" spans="1:8" ht="15" customHeight="1" x14ac:dyDescent="0.2">
      <c r="A872" s="209"/>
      <c r="B872" s="199"/>
      <c r="C872" s="200"/>
      <c r="D872" s="202"/>
      <c r="E872" s="198"/>
      <c r="F872" s="199"/>
      <c r="G872" s="203"/>
      <c r="H872" s="203"/>
    </row>
    <row r="873" spans="1:8" ht="15" customHeight="1" x14ac:dyDescent="0.2">
      <c r="A873" s="209"/>
      <c r="B873" s="199"/>
      <c r="C873" s="200"/>
      <c r="D873" s="202"/>
      <c r="E873" s="198"/>
      <c r="F873" s="199"/>
      <c r="G873" s="203"/>
      <c r="H873" s="203"/>
    </row>
    <row r="874" spans="1:8" ht="15" customHeight="1" x14ac:dyDescent="0.2">
      <c r="A874" s="209"/>
      <c r="B874" s="199"/>
      <c r="C874" s="200"/>
      <c r="D874" s="202"/>
      <c r="E874" s="198"/>
      <c r="F874" s="199"/>
      <c r="G874" s="203"/>
      <c r="H874" s="203"/>
    </row>
    <row r="875" spans="1:8" ht="15" customHeight="1" x14ac:dyDescent="0.2">
      <c r="A875" s="209"/>
      <c r="B875" s="199"/>
      <c r="C875" s="200"/>
      <c r="D875" s="202"/>
      <c r="E875" s="198"/>
      <c r="F875" s="199"/>
      <c r="G875" s="203"/>
      <c r="H875" s="203"/>
    </row>
    <row r="876" spans="1:8" ht="15" customHeight="1" x14ac:dyDescent="0.2">
      <c r="A876" s="209"/>
      <c r="B876" s="199"/>
      <c r="C876" s="200"/>
      <c r="D876" s="202"/>
      <c r="E876" s="198"/>
      <c r="F876" s="199"/>
      <c r="G876" s="203"/>
      <c r="H876" s="203"/>
    </row>
    <row r="877" spans="1:8" ht="15" customHeight="1" x14ac:dyDescent="0.2">
      <c r="A877" s="209"/>
      <c r="B877" s="199"/>
      <c r="C877" s="200"/>
      <c r="D877" s="202"/>
      <c r="E877" s="198"/>
      <c r="F877" s="199"/>
      <c r="G877" s="203"/>
      <c r="H877" s="203"/>
    </row>
    <row r="878" spans="1:8" ht="15" customHeight="1" x14ac:dyDescent="0.2">
      <c r="A878" s="209"/>
      <c r="B878" s="199"/>
      <c r="C878" s="200"/>
      <c r="D878" s="202"/>
      <c r="E878" s="198"/>
      <c r="F878" s="199"/>
      <c r="G878" s="203"/>
      <c r="H878" s="203"/>
    </row>
    <row r="879" spans="1:8" ht="15" customHeight="1" x14ac:dyDescent="0.2">
      <c r="A879" s="209"/>
      <c r="B879" s="199"/>
      <c r="C879" s="200"/>
      <c r="D879" s="202"/>
      <c r="E879" s="198"/>
      <c r="F879" s="199"/>
      <c r="G879" s="203"/>
      <c r="H879" s="203"/>
    </row>
    <row r="880" spans="1:8" ht="15" customHeight="1" x14ac:dyDescent="0.2">
      <c r="A880" s="209"/>
      <c r="B880" s="199"/>
      <c r="C880" s="200"/>
      <c r="D880" s="202"/>
      <c r="E880" s="198"/>
      <c r="F880" s="199"/>
      <c r="G880" s="203"/>
      <c r="H880" s="203"/>
    </row>
    <row r="881" spans="1:8" ht="15" customHeight="1" x14ac:dyDescent="0.2">
      <c r="A881" s="209"/>
      <c r="B881" s="199"/>
      <c r="C881" s="200"/>
      <c r="D881" s="202"/>
      <c r="E881" s="198"/>
      <c r="F881" s="199"/>
      <c r="G881" s="203"/>
      <c r="H881" s="203"/>
    </row>
    <row r="882" spans="1:8" ht="15" customHeight="1" x14ac:dyDescent="0.2">
      <c r="A882" s="209"/>
      <c r="B882" s="199"/>
      <c r="C882" s="200"/>
      <c r="D882" s="202"/>
      <c r="E882" s="198"/>
      <c r="F882" s="199"/>
      <c r="G882" s="203"/>
      <c r="H882" s="203"/>
    </row>
    <row r="883" spans="1:8" ht="15" customHeight="1" x14ac:dyDescent="0.2">
      <c r="A883" s="209"/>
      <c r="B883" s="199"/>
      <c r="C883" s="200"/>
      <c r="D883" s="202"/>
      <c r="E883" s="198"/>
      <c r="F883" s="199"/>
      <c r="G883" s="203"/>
      <c r="H883" s="203"/>
    </row>
    <row r="884" spans="1:8" ht="15" customHeight="1" x14ac:dyDescent="0.2">
      <c r="A884" s="209"/>
      <c r="B884" s="199"/>
      <c r="C884" s="200"/>
      <c r="D884" s="202"/>
      <c r="E884" s="198"/>
      <c r="F884" s="199"/>
      <c r="G884" s="203"/>
      <c r="H884" s="203"/>
    </row>
    <row r="885" spans="1:8" ht="15" customHeight="1" x14ac:dyDescent="0.2">
      <c r="A885" s="209"/>
      <c r="B885" s="199"/>
      <c r="C885" s="200"/>
      <c r="D885" s="202"/>
      <c r="E885" s="198"/>
      <c r="F885" s="199"/>
      <c r="G885" s="203"/>
      <c r="H885" s="203"/>
    </row>
    <row r="886" spans="1:8" ht="15" customHeight="1" x14ac:dyDescent="0.2">
      <c r="A886" s="209"/>
      <c r="B886" s="199"/>
      <c r="C886" s="200"/>
      <c r="D886" s="202"/>
      <c r="E886" s="198"/>
      <c r="F886" s="199"/>
      <c r="G886" s="203"/>
      <c r="H886" s="203"/>
    </row>
    <row r="887" spans="1:8" ht="15" customHeight="1" x14ac:dyDescent="0.2">
      <c r="A887" s="209"/>
      <c r="B887" s="199"/>
      <c r="C887" s="200"/>
      <c r="D887" s="202"/>
      <c r="E887" s="198"/>
      <c r="F887" s="199"/>
      <c r="G887" s="203"/>
      <c r="H887" s="203"/>
    </row>
    <row r="888" spans="1:8" ht="15" customHeight="1" x14ac:dyDescent="0.2">
      <c r="A888" s="209"/>
      <c r="B888" s="199"/>
      <c r="C888" s="200"/>
      <c r="D888" s="202"/>
      <c r="E888" s="198"/>
      <c r="F888" s="199"/>
      <c r="G888" s="203"/>
      <c r="H888" s="203"/>
    </row>
    <row r="889" spans="1:8" ht="15" customHeight="1" x14ac:dyDescent="0.2">
      <c r="A889" s="209"/>
      <c r="B889" s="199"/>
      <c r="C889" s="200"/>
      <c r="D889" s="202"/>
      <c r="E889" s="198"/>
      <c r="F889" s="199"/>
      <c r="G889" s="203"/>
      <c r="H889" s="203"/>
    </row>
    <row r="890" spans="1:8" ht="15" customHeight="1" x14ac:dyDescent="0.2">
      <c r="A890" s="209"/>
      <c r="B890" s="199"/>
      <c r="C890" s="200"/>
      <c r="D890" s="202"/>
      <c r="E890" s="198"/>
      <c r="F890" s="199"/>
      <c r="G890" s="203"/>
      <c r="H890" s="203"/>
    </row>
    <row r="891" spans="1:8" ht="15" customHeight="1" x14ac:dyDescent="0.2">
      <c r="A891" s="209"/>
      <c r="B891" s="199"/>
      <c r="C891" s="200"/>
      <c r="D891" s="202"/>
      <c r="E891" s="198"/>
      <c r="F891" s="199"/>
      <c r="G891" s="203"/>
      <c r="H891" s="203"/>
    </row>
    <row r="892" spans="1:8" ht="15" customHeight="1" x14ac:dyDescent="0.2">
      <c r="A892" s="209"/>
      <c r="B892" s="199"/>
      <c r="C892" s="200"/>
      <c r="D892" s="202"/>
      <c r="E892" s="198"/>
      <c r="F892" s="199"/>
      <c r="G892" s="203"/>
      <c r="H892" s="203"/>
    </row>
    <row r="893" spans="1:8" ht="15" customHeight="1" x14ac:dyDescent="0.2">
      <c r="A893" s="209"/>
      <c r="B893" s="199"/>
      <c r="C893" s="200"/>
      <c r="D893" s="202"/>
      <c r="E893" s="198"/>
      <c r="F893" s="199"/>
      <c r="G893" s="203"/>
      <c r="H893" s="203"/>
    </row>
    <row r="894" spans="1:8" ht="15" customHeight="1" x14ac:dyDescent="0.2">
      <c r="A894" s="209"/>
      <c r="B894" s="199"/>
      <c r="C894" s="200"/>
      <c r="D894" s="202"/>
      <c r="E894" s="198"/>
      <c r="F894" s="199"/>
      <c r="G894" s="203"/>
      <c r="H894" s="203"/>
    </row>
    <row r="895" spans="1:8" ht="15" customHeight="1" x14ac:dyDescent="0.2">
      <c r="A895" s="209"/>
      <c r="B895" s="199"/>
      <c r="C895" s="200"/>
      <c r="D895" s="202"/>
      <c r="E895" s="198"/>
      <c r="F895" s="199"/>
      <c r="G895" s="203"/>
      <c r="H895" s="203"/>
    </row>
    <row r="896" spans="1:8" ht="15" customHeight="1" x14ac:dyDescent="0.2">
      <c r="A896" s="209"/>
      <c r="B896" s="199"/>
      <c r="C896" s="200"/>
      <c r="D896" s="202"/>
      <c r="E896" s="198"/>
      <c r="F896" s="199"/>
      <c r="G896" s="203"/>
      <c r="H896" s="203"/>
    </row>
    <row r="897" spans="1:8" ht="15" customHeight="1" x14ac:dyDescent="0.2">
      <c r="A897" s="209"/>
      <c r="B897" s="199"/>
      <c r="C897" s="200"/>
      <c r="D897" s="202"/>
      <c r="E897" s="198"/>
      <c r="F897" s="199"/>
      <c r="G897" s="203"/>
      <c r="H897" s="203"/>
    </row>
    <row r="898" spans="1:8" ht="15" customHeight="1" x14ac:dyDescent="0.2">
      <c r="A898" s="209"/>
      <c r="B898" s="199"/>
      <c r="C898" s="200"/>
      <c r="D898" s="202"/>
      <c r="E898" s="198"/>
      <c r="F898" s="199"/>
      <c r="G898" s="203"/>
      <c r="H898" s="203"/>
    </row>
    <row r="899" spans="1:8" ht="15" customHeight="1" x14ac:dyDescent="0.2">
      <c r="A899" s="209"/>
      <c r="B899" s="199"/>
      <c r="C899" s="200"/>
      <c r="D899" s="202"/>
      <c r="E899" s="198"/>
      <c r="F899" s="199"/>
      <c r="G899" s="203"/>
      <c r="H899" s="203"/>
    </row>
    <row r="900" spans="1:8" ht="15" customHeight="1" x14ac:dyDescent="0.2">
      <c r="A900" s="209"/>
      <c r="B900" s="199"/>
      <c r="C900" s="200"/>
      <c r="D900" s="202"/>
      <c r="E900" s="198"/>
      <c r="F900" s="199"/>
      <c r="G900" s="203"/>
      <c r="H900" s="203"/>
    </row>
    <row r="901" spans="1:8" ht="15" customHeight="1" x14ac:dyDescent="0.2">
      <c r="A901" s="209"/>
      <c r="B901" s="199"/>
      <c r="C901" s="200"/>
      <c r="D901" s="202"/>
      <c r="E901" s="198"/>
      <c r="F901" s="199"/>
      <c r="G901" s="203"/>
      <c r="H901" s="203"/>
    </row>
    <row r="902" spans="1:8" ht="15" customHeight="1" x14ac:dyDescent="0.2">
      <c r="A902" s="209"/>
      <c r="B902" s="199"/>
      <c r="C902" s="200"/>
      <c r="D902" s="202"/>
      <c r="E902" s="198"/>
      <c r="F902" s="199"/>
      <c r="G902" s="203"/>
      <c r="H902" s="203"/>
    </row>
    <row r="903" spans="1:8" ht="15" customHeight="1" x14ac:dyDescent="0.2">
      <c r="A903" s="209"/>
      <c r="B903" s="199"/>
      <c r="C903" s="200"/>
      <c r="D903" s="202"/>
      <c r="E903" s="198"/>
      <c r="F903" s="199"/>
      <c r="G903" s="203"/>
      <c r="H903" s="203"/>
    </row>
    <row r="904" spans="1:8" ht="15" customHeight="1" x14ac:dyDescent="0.2">
      <c r="A904" s="209"/>
      <c r="B904" s="199"/>
      <c r="C904" s="200"/>
      <c r="D904" s="202"/>
      <c r="E904" s="198"/>
      <c r="F904" s="199"/>
      <c r="G904" s="203"/>
      <c r="H904" s="203"/>
    </row>
    <row r="905" spans="1:8" ht="15" customHeight="1" x14ac:dyDescent="0.2">
      <c r="A905" s="209"/>
      <c r="B905" s="199"/>
      <c r="C905" s="200"/>
      <c r="D905" s="202"/>
      <c r="E905" s="198"/>
      <c r="F905" s="199"/>
      <c r="G905" s="203"/>
      <c r="H905" s="203"/>
    </row>
    <row r="906" spans="1:8" ht="15" customHeight="1" x14ac:dyDescent="0.2">
      <c r="A906" s="209"/>
      <c r="B906" s="199"/>
      <c r="C906" s="200"/>
      <c r="D906" s="202"/>
      <c r="E906" s="198"/>
      <c r="F906" s="199"/>
      <c r="G906" s="203"/>
      <c r="H906" s="203"/>
    </row>
    <row r="907" spans="1:8" ht="15" customHeight="1" x14ac:dyDescent="0.2">
      <c r="A907" s="209"/>
      <c r="B907" s="199"/>
      <c r="C907" s="200"/>
      <c r="D907" s="202"/>
      <c r="E907" s="198"/>
      <c r="F907" s="199"/>
      <c r="G907" s="203"/>
      <c r="H907" s="203"/>
    </row>
    <row r="908" spans="1:8" ht="15" customHeight="1" x14ac:dyDescent="0.2">
      <c r="A908" s="209"/>
      <c r="B908" s="199"/>
      <c r="C908" s="200"/>
      <c r="D908" s="202"/>
      <c r="E908" s="198"/>
      <c r="F908" s="199"/>
      <c r="G908" s="203"/>
      <c r="H908" s="203"/>
    </row>
    <row r="909" spans="1:8" ht="15" customHeight="1" x14ac:dyDescent="0.2">
      <c r="A909" s="209"/>
      <c r="B909" s="199"/>
      <c r="C909" s="200"/>
      <c r="D909" s="202"/>
      <c r="E909" s="198"/>
      <c r="F909" s="199"/>
      <c r="G909" s="203"/>
      <c r="H909" s="203"/>
    </row>
    <row r="910" spans="1:8" ht="15" customHeight="1" x14ac:dyDescent="0.2">
      <c r="A910" s="209"/>
      <c r="B910" s="199"/>
      <c r="C910" s="200"/>
      <c r="D910" s="202"/>
      <c r="E910" s="198"/>
      <c r="F910" s="199"/>
      <c r="G910" s="203"/>
      <c r="H910" s="203"/>
    </row>
    <row r="911" spans="1:8" ht="15" customHeight="1" x14ac:dyDescent="0.2">
      <c r="A911" s="209"/>
      <c r="B911" s="199"/>
      <c r="C911" s="200"/>
      <c r="D911" s="202"/>
      <c r="E911" s="198"/>
      <c r="F911" s="199"/>
      <c r="G911" s="203"/>
      <c r="H911" s="203"/>
    </row>
    <row r="912" spans="1:8" ht="15" customHeight="1" x14ac:dyDescent="0.2">
      <c r="A912" s="209"/>
      <c r="B912" s="199"/>
      <c r="C912" s="200"/>
      <c r="D912" s="202"/>
      <c r="E912" s="198"/>
      <c r="F912" s="199"/>
      <c r="G912" s="203"/>
      <c r="H912" s="203"/>
    </row>
    <row r="913" spans="1:8" ht="15" customHeight="1" x14ac:dyDescent="0.2">
      <c r="A913" s="209"/>
      <c r="B913" s="199"/>
      <c r="C913" s="200"/>
      <c r="D913" s="202"/>
      <c r="E913" s="198"/>
      <c r="F913" s="199"/>
      <c r="G913" s="203"/>
      <c r="H913" s="203"/>
    </row>
    <row r="914" spans="1:8" ht="15" customHeight="1" x14ac:dyDescent="0.2">
      <c r="A914" s="209"/>
      <c r="B914" s="199"/>
      <c r="C914" s="200"/>
      <c r="D914" s="202"/>
      <c r="E914" s="198"/>
      <c r="F914" s="199"/>
      <c r="G914" s="203"/>
      <c r="H914" s="203"/>
    </row>
    <row r="915" spans="1:8" ht="15" customHeight="1" x14ac:dyDescent="0.2">
      <c r="A915" s="209"/>
      <c r="B915" s="199"/>
      <c r="C915" s="200"/>
      <c r="D915" s="202"/>
      <c r="E915" s="198"/>
      <c r="F915" s="199"/>
      <c r="G915" s="203"/>
      <c r="H915" s="203"/>
    </row>
    <row r="916" spans="1:8" ht="15" customHeight="1" x14ac:dyDescent="0.2">
      <c r="A916" s="209"/>
      <c r="B916" s="199"/>
      <c r="C916" s="200"/>
      <c r="D916" s="202"/>
      <c r="E916" s="198"/>
      <c r="F916" s="199"/>
      <c r="G916" s="203"/>
      <c r="H916" s="203"/>
    </row>
    <row r="917" spans="1:8" ht="15" customHeight="1" x14ac:dyDescent="0.2">
      <c r="A917" s="209"/>
      <c r="B917" s="199"/>
      <c r="C917" s="200"/>
      <c r="D917" s="202"/>
      <c r="E917" s="198"/>
      <c r="F917" s="199"/>
      <c r="G917" s="203"/>
      <c r="H917" s="203"/>
    </row>
    <row r="918" spans="1:8" ht="15" customHeight="1" x14ac:dyDescent="0.2">
      <c r="A918" s="209"/>
      <c r="B918" s="199"/>
      <c r="C918" s="200"/>
      <c r="D918" s="202"/>
      <c r="E918" s="198"/>
      <c r="F918" s="199"/>
      <c r="G918" s="203"/>
      <c r="H918" s="203"/>
    </row>
    <row r="919" spans="1:8" ht="15" customHeight="1" x14ac:dyDescent="0.2">
      <c r="A919" s="209"/>
      <c r="B919" s="199"/>
      <c r="C919" s="200"/>
      <c r="D919" s="202"/>
      <c r="E919" s="198"/>
      <c r="F919" s="199"/>
      <c r="G919" s="203"/>
      <c r="H919" s="203"/>
    </row>
    <row r="920" spans="1:8" ht="15" customHeight="1" x14ac:dyDescent="0.2">
      <c r="A920" s="209"/>
      <c r="B920" s="199"/>
      <c r="C920" s="200"/>
      <c r="D920" s="202"/>
      <c r="E920" s="198"/>
      <c r="F920" s="199"/>
      <c r="G920" s="203"/>
      <c r="H920" s="203"/>
    </row>
    <row r="921" spans="1:8" ht="15" customHeight="1" x14ac:dyDescent="0.2">
      <c r="A921" s="209"/>
      <c r="B921" s="199"/>
      <c r="C921" s="200"/>
      <c r="D921" s="202"/>
      <c r="E921" s="198"/>
      <c r="F921" s="199"/>
      <c r="G921" s="203"/>
      <c r="H921" s="203"/>
    </row>
    <row r="922" spans="1:8" ht="15" customHeight="1" x14ac:dyDescent="0.2">
      <c r="A922" s="209"/>
      <c r="B922" s="199"/>
      <c r="C922" s="200"/>
      <c r="D922" s="202"/>
      <c r="E922" s="198"/>
      <c r="F922" s="199"/>
      <c r="G922" s="203"/>
      <c r="H922" s="203"/>
    </row>
    <row r="923" spans="1:8" ht="15" customHeight="1" x14ac:dyDescent="0.2">
      <c r="A923" s="209"/>
      <c r="B923" s="199"/>
      <c r="C923" s="200"/>
      <c r="D923" s="202"/>
      <c r="E923" s="198"/>
      <c r="F923" s="199"/>
      <c r="G923" s="203"/>
      <c r="H923" s="203"/>
    </row>
    <row r="924" spans="1:8" ht="15" customHeight="1" x14ac:dyDescent="0.2">
      <c r="A924" s="209"/>
      <c r="B924" s="199"/>
      <c r="C924" s="200"/>
      <c r="D924" s="202"/>
      <c r="E924" s="198"/>
      <c r="F924" s="199"/>
      <c r="G924" s="203"/>
      <c r="H924" s="203"/>
    </row>
    <row r="925" spans="1:8" ht="15" customHeight="1" x14ac:dyDescent="0.2">
      <c r="A925" s="209"/>
      <c r="B925" s="199"/>
      <c r="C925" s="200"/>
      <c r="D925" s="202"/>
      <c r="E925" s="198"/>
      <c r="F925" s="199"/>
      <c r="G925" s="203"/>
      <c r="H925" s="203"/>
    </row>
    <row r="926" spans="1:8" ht="15" customHeight="1" x14ac:dyDescent="0.2">
      <c r="A926" s="209"/>
      <c r="B926" s="199"/>
      <c r="C926" s="200"/>
      <c r="D926" s="202"/>
      <c r="E926" s="198"/>
      <c r="F926" s="199"/>
      <c r="G926" s="203"/>
      <c r="H926" s="203"/>
    </row>
    <row r="927" spans="1:8" ht="15" customHeight="1" x14ac:dyDescent="0.2">
      <c r="A927" s="209"/>
      <c r="B927" s="199"/>
      <c r="C927" s="200"/>
      <c r="D927" s="202"/>
      <c r="E927" s="198"/>
      <c r="F927" s="199"/>
      <c r="G927" s="203"/>
      <c r="H927" s="203"/>
    </row>
    <row r="928" spans="1:8" ht="15" customHeight="1" x14ac:dyDescent="0.2">
      <c r="A928" s="209"/>
      <c r="B928" s="199"/>
      <c r="C928" s="200"/>
      <c r="D928" s="202"/>
      <c r="E928" s="198"/>
      <c r="F928" s="199"/>
      <c r="G928" s="203"/>
      <c r="H928" s="203"/>
    </row>
    <row r="929" spans="1:8" ht="15" customHeight="1" x14ac:dyDescent="0.2">
      <c r="A929" s="209"/>
      <c r="B929" s="199"/>
      <c r="C929" s="200"/>
      <c r="D929" s="202"/>
      <c r="E929" s="198"/>
      <c r="F929" s="199"/>
      <c r="G929" s="203"/>
      <c r="H929" s="203"/>
    </row>
    <row r="930" spans="1:8" ht="15" customHeight="1" x14ac:dyDescent="0.2">
      <c r="A930" s="209"/>
      <c r="B930" s="199"/>
      <c r="C930" s="200"/>
      <c r="D930" s="202"/>
      <c r="E930" s="198"/>
      <c r="F930" s="199"/>
      <c r="G930" s="203"/>
      <c r="H930" s="203"/>
    </row>
    <row r="931" spans="1:8" ht="15" customHeight="1" x14ac:dyDescent="0.2">
      <c r="A931" s="209"/>
      <c r="B931" s="199"/>
      <c r="C931" s="200"/>
      <c r="D931" s="202"/>
      <c r="E931" s="198"/>
      <c r="F931" s="199"/>
      <c r="G931" s="203"/>
      <c r="H931" s="203"/>
    </row>
    <row r="932" spans="1:8" ht="15" customHeight="1" x14ac:dyDescent="0.2">
      <c r="A932" s="209"/>
      <c r="B932" s="199"/>
      <c r="C932" s="200"/>
      <c r="D932" s="202"/>
      <c r="E932" s="198"/>
      <c r="F932" s="199"/>
      <c r="G932" s="203"/>
      <c r="H932" s="203"/>
    </row>
    <row r="933" spans="1:8" ht="15" customHeight="1" x14ac:dyDescent="0.2">
      <c r="A933" s="209"/>
      <c r="B933" s="199"/>
      <c r="C933" s="200"/>
      <c r="D933" s="202"/>
      <c r="E933" s="198"/>
      <c r="F933" s="199"/>
      <c r="G933" s="203"/>
      <c r="H933" s="203"/>
    </row>
    <row r="934" spans="1:8" ht="15" customHeight="1" x14ac:dyDescent="0.2">
      <c r="A934" s="209"/>
      <c r="B934" s="199"/>
      <c r="C934" s="200"/>
      <c r="D934" s="202"/>
      <c r="E934" s="198"/>
      <c r="F934" s="199"/>
      <c r="G934" s="203"/>
      <c r="H934" s="203"/>
    </row>
    <row r="935" spans="1:8" ht="15" customHeight="1" x14ac:dyDescent="0.2">
      <c r="A935" s="209"/>
      <c r="B935" s="199"/>
      <c r="C935" s="200"/>
      <c r="D935" s="202"/>
      <c r="E935" s="198"/>
      <c r="F935" s="199"/>
      <c r="G935" s="203"/>
      <c r="H935" s="203"/>
    </row>
    <row r="936" spans="1:8" ht="15" customHeight="1" x14ac:dyDescent="0.2">
      <c r="A936" s="209"/>
      <c r="B936" s="199"/>
      <c r="C936" s="200"/>
      <c r="D936" s="202"/>
      <c r="E936" s="198"/>
      <c r="F936" s="199"/>
      <c r="G936" s="203"/>
      <c r="H936" s="203"/>
    </row>
    <row r="937" spans="1:8" ht="15" customHeight="1" x14ac:dyDescent="0.2">
      <c r="A937" s="209"/>
      <c r="B937" s="199"/>
      <c r="C937" s="200"/>
      <c r="D937" s="202"/>
      <c r="E937" s="198"/>
      <c r="F937" s="199"/>
      <c r="G937" s="203"/>
      <c r="H937" s="203"/>
    </row>
    <row r="938" spans="1:8" ht="15" customHeight="1" x14ac:dyDescent="0.2">
      <c r="A938" s="209"/>
      <c r="B938" s="199"/>
      <c r="C938" s="200"/>
      <c r="D938" s="202"/>
      <c r="E938" s="198"/>
      <c r="F938" s="199"/>
      <c r="G938" s="203"/>
      <c r="H938" s="203"/>
    </row>
    <row r="939" spans="1:8" ht="15" customHeight="1" x14ac:dyDescent="0.2">
      <c r="A939" s="209"/>
      <c r="B939" s="199"/>
      <c r="C939" s="200"/>
      <c r="D939" s="202"/>
      <c r="E939" s="198"/>
      <c r="F939" s="199"/>
      <c r="G939" s="203"/>
      <c r="H939" s="203"/>
    </row>
    <row r="940" spans="1:8" ht="15" customHeight="1" x14ac:dyDescent="0.2">
      <c r="A940" s="209"/>
      <c r="B940" s="199"/>
      <c r="C940" s="200"/>
      <c r="D940" s="202"/>
      <c r="E940" s="198"/>
      <c r="F940" s="199"/>
      <c r="G940" s="203"/>
      <c r="H940" s="203"/>
    </row>
    <row r="941" spans="1:8" ht="15" customHeight="1" x14ac:dyDescent="0.2">
      <c r="A941" s="209"/>
      <c r="B941" s="199"/>
      <c r="C941" s="200"/>
      <c r="D941" s="202"/>
      <c r="E941" s="198"/>
      <c r="F941" s="199"/>
      <c r="G941" s="203"/>
      <c r="H941" s="203"/>
    </row>
    <row r="942" spans="1:8" ht="15" customHeight="1" x14ac:dyDescent="0.2">
      <c r="A942" s="209"/>
      <c r="B942" s="199"/>
      <c r="C942" s="200"/>
      <c r="D942" s="202"/>
      <c r="E942" s="198"/>
      <c r="F942" s="199"/>
      <c r="G942" s="203"/>
      <c r="H942" s="203"/>
    </row>
    <row r="943" spans="1:8" ht="15" customHeight="1" x14ac:dyDescent="0.2">
      <c r="A943" s="209"/>
      <c r="B943" s="199"/>
      <c r="C943" s="200"/>
      <c r="D943" s="202"/>
      <c r="E943" s="198"/>
      <c r="F943" s="199"/>
      <c r="G943" s="203"/>
      <c r="H943" s="203"/>
    </row>
    <row r="944" spans="1:8" ht="15" customHeight="1" x14ac:dyDescent="0.2">
      <c r="A944" s="209"/>
      <c r="B944" s="199"/>
      <c r="C944" s="200"/>
      <c r="D944" s="202"/>
      <c r="E944" s="198"/>
      <c r="F944" s="199"/>
      <c r="G944" s="203"/>
      <c r="H944" s="203"/>
    </row>
    <row r="945" spans="1:8" ht="15" customHeight="1" x14ac:dyDescent="0.2">
      <c r="A945" s="209"/>
      <c r="B945" s="199"/>
      <c r="C945" s="200"/>
      <c r="D945" s="202"/>
      <c r="E945" s="198"/>
      <c r="F945" s="199"/>
      <c r="G945" s="203"/>
      <c r="H945" s="203"/>
    </row>
    <row r="946" spans="1:8" ht="15" customHeight="1" x14ac:dyDescent="0.2">
      <c r="A946" s="209"/>
      <c r="B946" s="199"/>
      <c r="C946" s="200"/>
      <c r="D946" s="202"/>
      <c r="E946" s="198"/>
      <c r="F946" s="199"/>
      <c r="G946" s="203"/>
      <c r="H946" s="203"/>
    </row>
    <row r="947" spans="1:8" ht="15" customHeight="1" x14ac:dyDescent="0.2">
      <c r="A947" s="209"/>
      <c r="B947" s="199"/>
      <c r="C947" s="200"/>
      <c r="D947" s="202"/>
      <c r="E947" s="198"/>
      <c r="F947" s="199"/>
      <c r="G947" s="203"/>
      <c r="H947" s="203"/>
    </row>
    <row r="948" spans="1:8" ht="15" customHeight="1" x14ac:dyDescent="0.2">
      <c r="A948" s="209"/>
      <c r="B948" s="199"/>
      <c r="C948" s="200"/>
      <c r="D948" s="202"/>
      <c r="E948" s="198"/>
      <c r="F948" s="199"/>
      <c r="G948" s="203"/>
      <c r="H948" s="203"/>
    </row>
    <row r="949" spans="1:8" ht="15" customHeight="1" x14ac:dyDescent="0.2">
      <c r="A949" s="209"/>
      <c r="B949" s="199"/>
      <c r="C949" s="200"/>
      <c r="D949" s="202"/>
      <c r="E949" s="198"/>
      <c r="F949" s="199"/>
      <c r="G949" s="203"/>
      <c r="H949" s="203"/>
    </row>
    <row r="950" spans="1:8" ht="15" customHeight="1" x14ac:dyDescent="0.2">
      <c r="A950" s="209"/>
      <c r="B950" s="199"/>
      <c r="C950" s="200"/>
      <c r="D950" s="202"/>
      <c r="E950" s="198"/>
      <c r="F950" s="199"/>
      <c r="G950" s="203"/>
      <c r="H950" s="203"/>
    </row>
    <row r="951" spans="1:8" ht="15" customHeight="1" x14ac:dyDescent="0.2">
      <c r="A951" s="209"/>
      <c r="B951" s="199"/>
      <c r="C951" s="200"/>
      <c r="D951" s="202"/>
      <c r="E951" s="198"/>
      <c r="F951" s="199"/>
      <c r="G951" s="203"/>
      <c r="H951" s="203"/>
    </row>
    <row r="952" spans="1:8" ht="15" customHeight="1" x14ac:dyDescent="0.2">
      <c r="A952" s="209"/>
      <c r="B952" s="199"/>
      <c r="C952" s="200"/>
      <c r="D952" s="202"/>
      <c r="E952" s="198"/>
      <c r="F952" s="199"/>
      <c r="G952" s="203"/>
      <c r="H952" s="203"/>
    </row>
    <row r="953" spans="1:8" ht="15" customHeight="1" x14ac:dyDescent="0.2">
      <c r="A953" s="209"/>
      <c r="B953" s="199"/>
      <c r="C953" s="200"/>
      <c r="D953" s="202"/>
      <c r="E953" s="198"/>
      <c r="F953" s="199"/>
      <c r="G953" s="203"/>
      <c r="H953" s="203"/>
    </row>
    <row r="954" spans="1:8" ht="15" customHeight="1" x14ac:dyDescent="0.2">
      <c r="A954" s="209"/>
      <c r="B954" s="199"/>
      <c r="C954" s="200"/>
      <c r="D954" s="202"/>
      <c r="E954" s="198"/>
      <c r="F954" s="199"/>
      <c r="G954" s="203"/>
      <c r="H954" s="203"/>
    </row>
    <row r="955" spans="1:8" ht="15" customHeight="1" x14ac:dyDescent="0.2">
      <c r="A955" s="209"/>
      <c r="B955" s="199"/>
      <c r="C955" s="200"/>
      <c r="D955" s="202"/>
      <c r="E955" s="198"/>
      <c r="F955" s="199"/>
      <c r="G955" s="203"/>
      <c r="H955" s="203"/>
    </row>
    <row r="956" spans="1:8" ht="15" customHeight="1" x14ac:dyDescent="0.2">
      <c r="A956" s="209"/>
      <c r="B956" s="199"/>
      <c r="C956" s="200"/>
      <c r="D956" s="202"/>
      <c r="E956" s="198"/>
      <c r="F956" s="199"/>
      <c r="G956" s="203"/>
      <c r="H956" s="203"/>
    </row>
    <row r="957" spans="1:8" ht="15" customHeight="1" x14ac:dyDescent="0.2">
      <c r="A957" s="209"/>
      <c r="B957" s="199"/>
      <c r="C957" s="200"/>
      <c r="D957" s="202"/>
      <c r="E957" s="198"/>
      <c r="F957" s="199"/>
      <c r="G957" s="203"/>
      <c r="H957" s="203"/>
    </row>
    <row r="958" spans="1:8" ht="15" customHeight="1" x14ac:dyDescent="0.2">
      <c r="A958" s="209"/>
      <c r="B958" s="199"/>
      <c r="C958" s="200"/>
      <c r="D958" s="202"/>
      <c r="E958" s="198"/>
      <c r="F958" s="199"/>
      <c r="G958" s="203"/>
      <c r="H958" s="203"/>
    </row>
    <row r="959" spans="1:8" ht="15" customHeight="1" x14ac:dyDescent="0.2">
      <c r="A959" s="209"/>
      <c r="B959" s="199"/>
      <c r="C959" s="200"/>
      <c r="D959" s="202"/>
      <c r="E959" s="198"/>
      <c r="F959" s="199"/>
      <c r="G959" s="203"/>
      <c r="H959" s="203"/>
    </row>
    <row r="960" spans="1:8" ht="15" customHeight="1" x14ac:dyDescent="0.2">
      <c r="A960" s="209"/>
      <c r="B960" s="199"/>
      <c r="C960" s="200"/>
      <c r="D960" s="202"/>
      <c r="E960" s="198"/>
      <c r="F960" s="199"/>
      <c r="G960" s="203"/>
      <c r="H960" s="203"/>
    </row>
    <row r="961" spans="1:8" ht="15" customHeight="1" x14ac:dyDescent="0.2">
      <c r="A961" s="209"/>
      <c r="B961" s="199"/>
      <c r="C961" s="200"/>
      <c r="D961" s="202"/>
      <c r="E961" s="198"/>
      <c r="F961" s="199"/>
      <c r="G961" s="203"/>
      <c r="H961" s="203"/>
    </row>
    <row r="962" spans="1:8" ht="15" customHeight="1" x14ac:dyDescent="0.2">
      <c r="A962" s="209"/>
      <c r="B962" s="199"/>
      <c r="C962" s="200"/>
      <c r="D962" s="202"/>
      <c r="E962" s="198"/>
      <c r="F962" s="199"/>
      <c r="G962" s="203"/>
      <c r="H962" s="203"/>
    </row>
    <row r="963" spans="1:8" ht="15" customHeight="1" x14ac:dyDescent="0.2">
      <c r="A963" s="209"/>
      <c r="B963" s="199"/>
      <c r="C963" s="200"/>
      <c r="D963" s="202"/>
      <c r="E963" s="198"/>
      <c r="F963" s="199"/>
      <c r="G963" s="203"/>
      <c r="H963" s="203"/>
    </row>
    <row r="964" spans="1:8" ht="15" customHeight="1" x14ac:dyDescent="0.2">
      <c r="A964" s="209"/>
      <c r="B964" s="199"/>
      <c r="C964" s="200"/>
      <c r="D964" s="202"/>
      <c r="E964" s="198"/>
      <c r="F964" s="199"/>
      <c r="G964" s="203"/>
      <c r="H964" s="203"/>
    </row>
    <row r="965" spans="1:8" ht="15" customHeight="1" x14ac:dyDescent="0.2">
      <c r="A965" s="209"/>
      <c r="B965" s="199"/>
      <c r="C965" s="200"/>
      <c r="D965" s="202"/>
      <c r="E965" s="198"/>
      <c r="F965" s="199"/>
      <c r="G965" s="203"/>
      <c r="H965" s="203"/>
    </row>
    <row r="966" spans="1:8" ht="15" customHeight="1" x14ac:dyDescent="0.2">
      <c r="A966" s="209"/>
      <c r="B966" s="199"/>
      <c r="C966" s="200"/>
      <c r="D966" s="202"/>
      <c r="E966" s="198"/>
      <c r="F966" s="199"/>
      <c r="G966" s="203"/>
      <c r="H966" s="203"/>
    </row>
    <row r="967" spans="1:8" ht="15" customHeight="1" x14ac:dyDescent="0.2">
      <c r="A967" s="209"/>
      <c r="B967" s="199"/>
      <c r="C967" s="200"/>
      <c r="D967" s="202"/>
      <c r="E967" s="198"/>
      <c r="F967" s="199"/>
      <c r="G967" s="203"/>
      <c r="H967" s="203"/>
    </row>
    <row r="968" spans="1:8" ht="15" customHeight="1" x14ac:dyDescent="0.2">
      <c r="A968" s="209"/>
      <c r="B968" s="199"/>
      <c r="C968" s="200"/>
      <c r="D968" s="202"/>
      <c r="E968" s="198"/>
      <c r="F968" s="199"/>
      <c r="G968" s="203"/>
      <c r="H968" s="203"/>
    </row>
    <row r="969" spans="1:8" ht="15" customHeight="1" x14ac:dyDescent="0.2">
      <c r="A969" s="209"/>
      <c r="B969" s="199"/>
      <c r="C969" s="200"/>
      <c r="D969" s="202"/>
      <c r="E969" s="198"/>
      <c r="F969" s="199"/>
      <c r="G969" s="203"/>
      <c r="H969" s="203"/>
    </row>
    <row r="970" spans="1:8" ht="15" customHeight="1" x14ac:dyDescent="0.2">
      <c r="A970" s="209"/>
      <c r="B970" s="199"/>
      <c r="C970" s="200"/>
      <c r="D970" s="202"/>
      <c r="E970" s="198"/>
      <c r="F970" s="199"/>
      <c r="G970" s="203"/>
      <c r="H970" s="203"/>
    </row>
    <row r="971" spans="1:8" ht="15" customHeight="1" x14ac:dyDescent="0.2">
      <c r="A971" s="209"/>
      <c r="B971" s="199"/>
      <c r="C971" s="200"/>
      <c r="D971" s="202"/>
      <c r="E971" s="198"/>
      <c r="F971" s="199"/>
      <c r="G971" s="203"/>
      <c r="H971" s="203"/>
    </row>
    <row r="972" spans="1:8" ht="15" customHeight="1" x14ac:dyDescent="0.2">
      <c r="A972" s="209"/>
      <c r="B972" s="199"/>
      <c r="C972" s="200"/>
      <c r="D972" s="202"/>
      <c r="E972" s="198"/>
      <c r="F972" s="199"/>
      <c r="G972" s="203"/>
      <c r="H972" s="203"/>
    </row>
    <row r="973" spans="1:8" ht="15" customHeight="1" x14ac:dyDescent="0.2">
      <c r="A973" s="209"/>
      <c r="B973" s="199"/>
      <c r="C973" s="200"/>
      <c r="D973" s="202"/>
      <c r="E973" s="198"/>
      <c r="F973" s="199"/>
      <c r="G973" s="203"/>
      <c r="H973" s="203"/>
    </row>
    <row r="974" spans="1:8" ht="15" customHeight="1" x14ac:dyDescent="0.2">
      <c r="A974" s="209"/>
      <c r="B974" s="199"/>
      <c r="C974" s="200"/>
      <c r="D974" s="202"/>
      <c r="E974" s="198"/>
      <c r="F974" s="199"/>
      <c r="G974" s="203"/>
      <c r="H974" s="203"/>
    </row>
    <row r="975" spans="1:8" ht="15" customHeight="1" x14ac:dyDescent="0.2">
      <c r="A975" s="209"/>
      <c r="B975" s="199"/>
      <c r="C975" s="200"/>
      <c r="D975" s="202"/>
      <c r="E975" s="198"/>
      <c r="F975" s="199"/>
      <c r="G975" s="203"/>
      <c r="H975" s="203"/>
    </row>
    <row r="976" spans="1:8" ht="15" customHeight="1" x14ac:dyDescent="0.2">
      <c r="A976" s="209"/>
      <c r="B976" s="199"/>
      <c r="C976" s="200"/>
      <c r="D976" s="202"/>
      <c r="E976" s="198"/>
      <c r="F976" s="199"/>
      <c r="G976" s="203"/>
      <c r="H976" s="203"/>
    </row>
    <row r="977" spans="1:8" ht="15" customHeight="1" x14ac:dyDescent="0.2">
      <c r="A977" s="209"/>
      <c r="B977" s="199"/>
      <c r="C977" s="200"/>
      <c r="D977" s="202"/>
      <c r="E977" s="198"/>
      <c r="F977" s="199"/>
      <c r="G977" s="203"/>
      <c r="H977" s="203"/>
    </row>
    <row r="978" spans="1:8" ht="15" customHeight="1" x14ac:dyDescent="0.2">
      <c r="A978" s="209"/>
      <c r="B978" s="199"/>
      <c r="C978" s="200"/>
      <c r="D978" s="202"/>
      <c r="E978" s="198"/>
      <c r="F978" s="199"/>
      <c r="G978" s="203"/>
      <c r="H978" s="203"/>
    </row>
    <row r="979" spans="1:8" ht="15" customHeight="1" x14ac:dyDescent="0.2">
      <c r="A979" s="209"/>
      <c r="B979" s="199"/>
      <c r="C979" s="200"/>
      <c r="D979" s="202"/>
      <c r="E979" s="198"/>
      <c r="F979" s="199"/>
      <c r="G979" s="203"/>
      <c r="H979" s="203"/>
    </row>
    <row r="980" spans="1:8" ht="15" customHeight="1" x14ac:dyDescent="0.2">
      <c r="A980" s="209"/>
      <c r="B980" s="199"/>
      <c r="C980" s="200"/>
      <c r="D980" s="202"/>
      <c r="E980" s="198"/>
      <c r="F980" s="199"/>
      <c r="G980" s="203"/>
      <c r="H980" s="203"/>
    </row>
    <row r="981" spans="1:8" ht="15" customHeight="1" x14ac:dyDescent="0.2">
      <c r="A981" s="209"/>
      <c r="B981" s="199"/>
      <c r="C981" s="200"/>
      <c r="D981" s="202"/>
      <c r="E981" s="198"/>
      <c r="F981" s="199"/>
      <c r="G981" s="203"/>
      <c r="H981" s="203"/>
    </row>
    <row r="982" spans="1:8" ht="15" customHeight="1" x14ac:dyDescent="0.2">
      <c r="A982" s="209"/>
      <c r="B982" s="199"/>
      <c r="C982" s="200"/>
      <c r="D982" s="202"/>
      <c r="E982" s="198"/>
      <c r="F982" s="199"/>
      <c r="G982" s="203"/>
      <c r="H982" s="203"/>
    </row>
    <row r="983" spans="1:8" ht="15" customHeight="1" x14ac:dyDescent="0.2">
      <c r="A983" s="209"/>
      <c r="B983" s="199"/>
      <c r="C983" s="200"/>
      <c r="D983" s="202"/>
      <c r="E983" s="198"/>
      <c r="F983" s="199"/>
      <c r="G983" s="203"/>
      <c r="H983" s="203"/>
    </row>
    <row r="984" spans="1:8" ht="15" customHeight="1" x14ac:dyDescent="0.2">
      <c r="A984" s="209"/>
      <c r="B984" s="199"/>
      <c r="C984" s="200"/>
      <c r="D984" s="202"/>
      <c r="E984" s="198"/>
      <c r="F984" s="199"/>
      <c r="G984" s="203"/>
      <c r="H984" s="203"/>
    </row>
    <row r="985" spans="1:8" ht="15" customHeight="1" x14ac:dyDescent="0.2">
      <c r="A985" s="209"/>
      <c r="B985" s="199"/>
      <c r="C985" s="200"/>
      <c r="D985" s="202"/>
      <c r="E985" s="198"/>
      <c r="F985" s="199"/>
      <c r="G985" s="203"/>
      <c r="H985" s="203"/>
    </row>
    <row r="986" spans="1:8" ht="15" customHeight="1" x14ac:dyDescent="0.2">
      <c r="A986" s="209"/>
      <c r="B986" s="199"/>
      <c r="C986" s="200"/>
      <c r="D986" s="202"/>
      <c r="E986" s="198"/>
      <c r="F986" s="199"/>
      <c r="G986" s="203"/>
      <c r="H986" s="203"/>
    </row>
    <row r="987" spans="1:8" ht="15" customHeight="1" x14ac:dyDescent="0.2">
      <c r="A987" s="209"/>
      <c r="B987" s="199"/>
      <c r="C987" s="200"/>
      <c r="D987" s="202"/>
      <c r="E987" s="198"/>
      <c r="F987" s="199"/>
      <c r="G987" s="203"/>
      <c r="H987" s="203"/>
    </row>
    <row r="988" spans="1:8" ht="15" customHeight="1" x14ac:dyDescent="0.2">
      <c r="A988" s="209"/>
      <c r="B988" s="199"/>
      <c r="C988" s="200"/>
      <c r="D988" s="202"/>
      <c r="E988" s="198"/>
      <c r="F988" s="199"/>
      <c r="G988" s="203"/>
      <c r="H988" s="203"/>
    </row>
    <row r="989" spans="1:8" ht="15" customHeight="1" x14ac:dyDescent="0.2">
      <c r="A989" s="209"/>
      <c r="B989" s="199"/>
      <c r="C989" s="200"/>
      <c r="D989" s="202"/>
      <c r="E989" s="198"/>
      <c r="F989" s="199"/>
      <c r="G989" s="203"/>
      <c r="H989" s="203"/>
    </row>
    <row r="990" spans="1:8" ht="15" customHeight="1" x14ac:dyDescent="0.2">
      <c r="A990" s="209"/>
      <c r="B990" s="199"/>
      <c r="C990" s="200"/>
      <c r="D990" s="202"/>
      <c r="E990" s="198"/>
      <c r="F990" s="199"/>
      <c r="G990" s="203"/>
      <c r="H990" s="203"/>
    </row>
    <row r="991" spans="1:8" ht="15" customHeight="1" x14ac:dyDescent="0.2">
      <c r="A991" s="209"/>
      <c r="B991" s="199"/>
      <c r="C991" s="200"/>
      <c r="D991" s="202"/>
      <c r="E991" s="198"/>
      <c r="F991" s="199"/>
      <c r="G991" s="203"/>
      <c r="H991" s="203"/>
    </row>
    <row r="992" spans="1:8" ht="15" customHeight="1" x14ac:dyDescent="0.2">
      <c r="A992" s="209"/>
      <c r="B992" s="199"/>
      <c r="C992" s="200"/>
      <c r="D992" s="202"/>
      <c r="E992" s="198"/>
      <c r="F992" s="199"/>
      <c r="G992" s="203"/>
      <c r="H992" s="203"/>
    </row>
    <row r="993" spans="1:8" ht="15" customHeight="1" x14ac:dyDescent="0.2">
      <c r="A993" s="209"/>
      <c r="B993" s="199"/>
      <c r="C993" s="200"/>
      <c r="D993" s="202"/>
      <c r="E993" s="198"/>
      <c r="F993" s="199"/>
      <c r="G993" s="203"/>
      <c r="H993" s="203"/>
    </row>
    <row r="994" spans="1:8" ht="15" customHeight="1" x14ac:dyDescent="0.2">
      <c r="A994" s="209"/>
      <c r="B994" s="199"/>
      <c r="C994" s="200"/>
      <c r="D994" s="202"/>
      <c r="E994" s="198"/>
      <c r="F994" s="199"/>
      <c r="G994" s="203"/>
      <c r="H994" s="203"/>
    </row>
    <row r="995" spans="1:8" ht="15" customHeight="1" x14ac:dyDescent="0.2">
      <c r="A995" s="209"/>
      <c r="B995" s="199"/>
      <c r="C995" s="200"/>
      <c r="D995" s="202"/>
      <c r="E995" s="198"/>
      <c r="F995" s="199"/>
      <c r="G995" s="203"/>
      <c r="H995" s="203"/>
    </row>
    <row r="996" spans="1:8" ht="15" customHeight="1" x14ac:dyDescent="0.2">
      <c r="A996" s="209"/>
      <c r="B996" s="199"/>
      <c r="C996" s="200"/>
      <c r="D996" s="202"/>
      <c r="E996" s="198"/>
      <c r="F996" s="199"/>
      <c r="G996" s="203"/>
      <c r="H996" s="203"/>
    </row>
    <row r="997" spans="1:8" ht="15" customHeight="1" x14ac:dyDescent="0.2">
      <c r="A997" s="209"/>
      <c r="B997" s="199"/>
      <c r="C997" s="200"/>
      <c r="D997" s="202"/>
      <c r="E997" s="198"/>
      <c r="F997" s="199"/>
      <c r="G997" s="203"/>
      <c r="H997" s="203"/>
    </row>
    <row r="998" spans="1:8" ht="15" customHeight="1" x14ac:dyDescent="0.2">
      <c r="A998" s="209"/>
      <c r="B998" s="199"/>
      <c r="C998" s="200"/>
      <c r="D998" s="202"/>
      <c r="E998" s="198"/>
      <c r="F998" s="199"/>
      <c r="G998" s="203"/>
      <c r="H998" s="203"/>
    </row>
    <row r="999" spans="1:8" ht="15" customHeight="1" x14ac:dyDescent="0.2">
      <c r="A999" s="209"/>
      <c r="B999" s="199"/>
      <c r="C999" s="200"/>
      <c r="D999" s="202"/>
      <c r="E999" s="198"/>
      <c r="F999" s="199"/>
      <c r="G999" s="203"/>
      <c r="H999" s="203"/>
    </row>
    <row r="1000" spans="1:8" ht="15" customHeight="1" x14ac:dyDescent="0.2">
      <c r="A1000" s="209"/>
      <c r="B1000" s="199"/>
      <c r="C1000" s="200"/>
      <c r="D1000" s="202"/>
      <c r="E1000" s="198"/>
      <c r="F1000" s="199"/>
      <c r="G1000" s="203"/>
      <c r="H1000" s="203"/>
    </row>
    <row r="1001" spans="1:8" ht="15" customHeight="1" x14ac:dyDescent="0.2">
      <c r="A1001" s="209"/>
      <c r="B1001" s="199"/>
      <c r="C1001" s="200"/>
      <c r="D1001" s="202"/>
      <c r="E1001" s="198"/>
      <c r="F1001" s="199"/>
      <c r="G1001" s="203"/>
      <c r="H1001" s="203"/>
    </row>
    <row r="1002" spans="1:8" ht="15" customHeight="1" x14ac:dyDescent="0.2">
      <c r="A1002" s="209"/>
      <c r="B1002" s="199"/>
      <c r="C1002" s="200"/>
      <c r="D1002" s="202"/>
      <c r="E1002" s="198"/>
      <c r="F1002" s="199"/>
      <c r="G1002" s="203"/>
      <c r="H1002" s="203"/>
    </row>
    <row r="1003" spans="1:8" ht="15" customHeight="1" x14ac:dyDescent="0.2">
      <c r="A1003" s="209"/>
      <c r="B1003" s="199"/>
      <c r="C1003" s="200"/>
      <c r="D1003" s="202"/>
      <c r="E1003" s="198"/>
      <c r="F1003" s="199"/>
      <c r="G1003" s="203"/>
      <c r="H1003" s="203"/>
    </row>
    <row r="1004" spans="1:8" ht="15" customHeight="1" x14ac:dyDescent="0.2">
      <c r="A1004" s="209"/>
      <c r="B1004" s="199"/>
      <c r="C1004" s="200"/>
      <c r="D1004" s="202"/>
      <c r="E1004" s="198"/>
      <c r="F1004" s="199"/>
      <c r="G1004" s="203"/>
      <c r="H1004" s="203"/>
    </row>
    <row r="1005" spans="1:8" ht="15" customHeight="1" x14ac:dyDescent="0.2">
      <c r="A1005" s="209"/>
      <c r="B1005" s="199"/>
      <c r="C1005" s="200"/>
      <c r="D1005" s="202"/>
      <c r="E1005" s="198"/>
      <c r="F1005" s="199"/>
      <c r="G1005" s="203"/>
      <c r="H1005" s="203"/>
    </row>
    <row r="1006" spans="1:8" ht="15" customHeight="1" x14ac:dyDescent="0.2">
      <c r="A1006" s="209"/>
      <c r="B1006" s="199"/>
      <c r="C1006" s="200"/>
      <c r="D1006" s="202"/>
      <c r="E1006" s="198"/>
      <c r="F1006" s="199"/>
      <c r="G1006" s="203"/>
      <c r="H1006" s="203"/>
    </row>
    <row r="1007" spans="1:8" ht="15" customHeight="1" x14ac:dyDescent="0.2">
      <c r="A1007" s="209"/>
      <c r="B1007" s="199"/>
      <c r="C1007" s="200"/>
      <c r="D1007" s="202"/>
      <c r="E1007" s="198"/>
      <c r="F1007" s="199"/>
      <c r="G1007" s="203"/>
      <c r="H1007" s="203"/>
    </row>
    <row r="1008" spans="1:8" ht="15" customHeight="1" x14ac:dyDescent="0.2">
      <c r="A1008" s="209"/>
      <c r="B1008" s="199"/>
      <c r="C1008" s="200"/>
      <c r="D1008" s="202"/>
      <c r="E1008" s="198"/>
      <c r="F1008" s="199"/>
      <c r="G1008" s="203"/>
      <c r="H1008" s="203"/>
    </row>
    <row r="1009" spans="1:8" ht="15" customHeight="1" x14ac:dyDescent="0.2">
      <c r="A1009" s="209"/>
      <c r="B1009" s="199"/>
      <c r="C1009" s="200"/>
      <c r="D1009" s="202"/>
      <c r="E1009" s="198"/>
      <c r="F1009" s="199"/>
      <c r="G1009" s="203"/>
      <c r="H1009" s="203"/>
    </row>
    <row r="1010" spans="1:8" ht="15" customHeight="1" x14ac:dyDescent="0.2">
      <c r="A1010" s="209"/>
      <c r="B1010" s="199"/>
      <c r="C1010" s="200"/>
      <c r="D1010" s="202"/>
      <c r="E1010" s="198"/>
      <c r="F1010" s="199"/>
      <c r="G1010" s="203"/>
      <c r="H1010" s="203"/>
    </row>
    <row r="1011" spans="1:8" ht="15" customHeight="1" x14ac:dyDescent="0.2">
      <c r="A1011" s="209"/>
      <c r="B1011" s="199"/>
      <c r="C1011" s="200"/>
      <c r="D1011" s="202"/>
      <c r="E1011" s="198"/>
      <c r="F1011" s="199"/>
      <c r="G1011" s="203"/>
      <c r="H1011" s="203"/>
    </row>
    <row r="1012" spans="1:8" ht="15" customHeight="1" x14ac:dyDescent="0.2">
      <c r="A1012" s="209"/>
      <c r="B1012" s="199"/>
      <c r="C1012" s="200"/>
      <c r="D1012" s="202"/>
      <c r="E1012" s="198"/>
      <c r="F1012" s="199"/>
      <c r="G1012" s="203"/>
      <c r="H1012" s="203"/>
    </row>
    <row r="1013" spans="1:8" ht="15" customHeight="1" x14ac:dyDescent="0.2">
      <c r="A1013" s="209"/>
      <c r="B1013" s="199"/>
      <c r="C1013" s="200"/>
      <c r="D1013" s="202"/>
      <c r="E1013" s="198"/>
      <c r="F1013" s="199"/>
      <c r="G1013" s="203"/>
      <c r="H1013" s="203"/>
    </row>
    <row r="1014" spans="1:8" ht="15" customHeight="1" x14ac:dyDescent="0.2">
      <c r="A1014" s="209"/>
      <c r="B1014" s="199"/>
      <c r="C1014" s="200"/>
      <c r="D1014" s="202"/>
      <c r="E1014" s="198"/>
      <c r="F1014" s="199"/>
      <c r="G1014" s="203"/>
      <c r="H1014" s="203"/>
    </row>
    <row r="1015" spans="1:8" ht="15" customHeight="1" x14ac:dyDescent="0.2">
      <c r="A1015" s="209"/>
      <c r="B1015" s="199"/>
      <c r="C1015" s="200"/>
      <c r="D1015" s="202"/>
      <c r="E1015" s="198"/>
      <c r="F1015" s="199"/>
      <c r="G1015" s="203"/>
      <c r="H1015" s="203"/>
    </row>
    <row r="1016" spans="1:8" ht="15" customHeight="1" x14ac:dyDescent="0.2">
      <c r="A1016" s="209"/>
      <c r="B1016" s="199"/>
      <c r="C1016" s="200"/>
      <c r="D1016" s="202"/>
      <c r="E1016" s="198"/>
      <c r="F1016" s="199"/>
      <c r="G1016" s="203"/>
      <c r="H1016" s="203"/>
    </row>
    <row r="1017" spans="1:8" ht="15" customHeight="1" x14ac:dyDescent="0.2">
      <c r="A1017" s="209"/>
      <c r="B1017" s="199"/>
      <c r="C1017" s="200"/>
      <c r="D1017" s="202"/>
      <c r="E1017" s="198"/>
      <c r="F1017" s="199"/>
      <c r="G1017" s="203"/>
      <c r="H1017" s="203"/>
    </row>
    <row r="1018" spans="1:8" ht="15" customHeight="1" x14ac:dyDescent="0.2">
      <c r="A1018" s="209"/>
      <c r="B1018" s="199"/>
      <c r="C1018" s="200"/>
      <c r="D1018" s="202"/>
      <c r="E1018" s="198"/>
      <c r="F1018" s="199"/>
      <c r="G1018" s="203"/>
      <c r="H1018" s="203"/>
    </row>
    <row r="1019" spans="1:8" ht="15" customHeight="1" x14ac:dyDescent="0.2">
      <c r="A1019" s="209"/>
      <c r="B1019" s="199"/>
      <c r="C1019" s="200"/>
      <c r="D1019" s="202"/>
      <c r="E1019" s="198"/>
      <c r="F1019" s="199"/>
      <c r="G1019" s="203"/>
      <c r="H1019" s="203"/>
    </row>
    <row r="1020" spans="1:8" ht="15" customHeight="1" x14ac:dyDescent="0.2">
      <c r="A1020" s="209"/>
      <c r="B1020" s="199"/>
      <c r="C1020" s="200"/>
      <c r="D1020" s="202"/>
      <c r="E1020" s="198"/>
      <c r="F1020" s="199"/>
      <c r="G1020" s="203"/>
      <c r="H1020" s="203"/>
    </row>
    <row r="1021" spans="1:8" ht="15" customHeight="1" x14ac:dyDescent="0.2">
      <c r="A1021" s="209"/>
      <c r="B1021" s="199"/>
      <c r="C1021" s="200"/>
      <c r="D1021" s="202"/>
      <c r="E1021" s="198"/>
      <c r="F1021" s="199"/>
      <c r="G1021" s="203"/>
      <c r="H1021" s="203"/>
    </row>
    <row r="1022" spans="1:8" ht="15" customHeight="1" x14ac:dyDescent="0.2">
      <c r="A1022" s="209"/>
      <c r="B1022" s="199"/>
      <c r="C1022" s="200"/>
      <c r="D1022" s="202"/>
      <c r="E1022" s="198"/>
      <c r="F1022" s="199"/>
      <c r="G1022" s="203"/>
      <c r="H1022" s="203"/>
    </row>
    <row r="1023" spans="1:8" ht="15" customHeight="1" x14ac:dyDescent="0.2">
      <c r="A1023" s="209"/>
      <c r="B1023" s="199"/>
      <c r="C1023" s="200"/>
      <c r="D1023" s="202"/>
      <c r="E1023" s="198"/>
      <c r="F1023" s="199"/>
      <c r="G1023" s="203"/>
      <c r="H1023" s="203"/>
    </row>
    <row r="1024" spans="1:8" ht="15" customHeight="1" x14ac:dyDescent="0.2">
      <c r="A1024" s="209"/>
      <c r="B1024" s="199"/>
      <c r="C1024" s="200"/>
      <c r="D1024" s="202"/>
      <c r="E1024" s="198"/>
      <c r="F1024" s="199"/>
      <c r="G1024" s="203"/>
      <c r="H1024" s="203"/>
    </row>
    <row r="1025" spans="1:8" ht="15" customHeight="1" x14ac:dyDescent="0.2">
      <c r="A1025" s="209"/>
      <c r="B1025" s="199"/>
      <c r="C1025" s="200"/>
      <c r="D1025" s="202"/>
      <c r="E1025" s="198"/>
      <c r="F1025" s="199"/>
      <c r="G1025" s="203"/>
      <c r="H1025" s="203"/>
    </row>
    <row r="1026" spans="1:8" ht="15" customHeight="1" x14ac:dyDescent="0.2">
      <c r="A1026" s="209"/>
      <c r="B1026" s="199"/>
      <c r="C1026" s="200"/>
      <c r="D1026" s="202"/>
      <c r="E1026" s="198"/>
      <c r="F1026" s="199"/>
      <c r="G1026" s="203"/>
      <c r="H1026" s="203"/>
    </row>
    <row r="1027" spans="1:8" ht="15" customHeight="1" x14ac:dyDescent="0.2">
      <c r="A1027" s="209"/>
      <c r="B1027" s="199"/>
      <c r="C1027" s="200"/>
      <c r="D1027" s="202"/>
      <c r="E1027" s="198"/>
      <c r="F1027" s="199"/>
      <c r="G1027" s="203"/>
      <c r="H1027" s="203"/>
    </row>
    <row r="1028" spans="1:8" ht="15" customHeight="1" x14ac:dyDescent="0.2">
      <c r="A1028" s="209"/>
      <c r="B1028" s="199"/>
      <c r="C1028" s="200"/>
      <c r="D1028" s="202"/>
      <c r="E1028" s="198"/>
      <c r="F1028" s="199"/>
      <c r="G1028" s="203"/>
      <c r="H1028" s="203"/>
    </row>
    <row r="1029" spans="1:8" ht="15" customHeight="1" x14ac:dyDescent="0.2">
      <c r="A1029" s="209"/>
      <c r="B1029" s="199"/>
      <c r="C1029" s="200"/>
      <c r="D1029" s="202"/>
      <c r="E1029" s="198"/>
      <c r="F1029" s="199"/>
      <c r="G1029" s="203"/>
      <c r="H1029" s="203"/>
    </row>
    <row r="1030" spans="1:8" ht="15" customHeight="1" x14ac:dyDescent="0.2">
      <c r="A1030" s="209"/>
      <c r="B1030" s="199"/>
      <c r="C1030" s="200"/>
      <c r="D1030" s="202"/>
      <c r="E1030" s="198"/>
      <c r="F1030" s="199"/>
      <c r="G1030" s="203"/>
      <c r="H1030" s="203"/>
    </row>
    <row r="1031" spans="1:8" ht="15" customHeight="1" x14ac:dyDescent="0.2">
      <c r="A1031" s="209"/>
      <c r="B1031" s="199"/>
      <c r="C1031" s="200"/>
      <c r="D1031" s="202"/>
      <c r="E1031" s="198"/>
      <c r="F1031" s="199"/>
      <c r="G1031" s="203"/>
      <c r="H1031" s="203"/>
    </row>
    <row r="1032" spans="1:8" ht="15" customHeight="1" x14ac:dyDescent="0.2">
      <c r="A1032" s="209"/>
      <c r="B1032" s="199"/>
      <c r="C1032" s="200"/>
      <c r="D1032" s="202"/>
      <c r="E1032" s="198"/>
      <c r="F1032" s="199"/>
      <c r="G1032" s="203"/>
      <c r="H1032" s="203"/>
    </row>
    <row r="1033" spans="1:8" ht="15" customHeight="1" x14ac:dyDescent="0.2">
      <c r="A1033" s="209"/>
      <c r="B1033" s="199"/>
      <c r="C1033" s="200"/>
      <c r="D1033" s="202"/>
      <c r="E1033" s="198"/>
      <c r="F1033" s="199"/>
      <c r="G1033" s="203"/>
      <c r="H1033" s="203"/>
    </row>
    <row r="1034" spans="1:8" ht="15" customHeight="1" x14ac:dyDescent="0.2">
      <c r="A1034" s="209"/>
      <c r="B1034" s="199"/>
      <c r="C1034" s="200"/>
      <c r="D1034" s="202"/>
      <c r="E1034" s="198"/>
      <c r="F1034" s="199"/>
      <c r="G1034" s="203"/>
      <c r="H1034" s="203"/>
    </row>
    <row r="1035" spans="1:8" ht="15" customHeight="1" x14ac:dyDescent="0.2">
      <c r="A1035" s="209"/>
      <c r="B1035" s="199"/>
      <c r="C1035" s="200"/>
      <c r="D1035" s="202"/>
      <c r="E1035" s="198"/>
      <c r="F1035" s="199"/>
      <c r="G1035" s="203"/>
      <c r="H1035" s="203"/>
    </row>
    <row r="1036" spans="1:8" ht="15" customHeight="1" x14ac:dyDescent="0.2">
      <c r="A1036" s="209"/>
      <c r="B1036" s="199"/>
      <c r="C1036" s="200"/>
      <c r="D1036" s="202"/>
      <c r="E1036" s="198"/>
      <c r="F1036" s="199"/>
      <c r="G1036" s="203"/>
      <c r="H1036" s="203"/>
    </row>
    <row r="1037" spans="1:8" ht="15" customHeight="1" x14ac:dyDescent="0.2">
      <c r="A1037" s="209"/>
      <c r="B1037" s="199"/>
      <c r="C1037" s="200"/>
      <c r="D1037" s="202"/>
      <c r="E1037" s="198"/>
      <c r="F1037" s="199"/>
      <c r="G1037" s="203"/>
      <c r="H1037" s="203"/>
    </row>
    <row r="1038" spans="1:8" ht="15" customHeight="1" x14ac:dyDescent="0.2">
      <c r="A1038" s="209"/>
      <c r="B1038" s="199"/>
      <c r="C1038" s="200"/>
      <c r="D1038" s="202"/>
      <c r="E1038" s="198"/>
      <c r="F1038" s="199"/>
      <c r="G1038" s="203"/>
      <c r="H1038" s="203"/>
    </row>
    <row r="1039" spans="1:8" ht="15" customHeight="1" x14ac:dyDescent="0.2">
      <c r="A1039" s="209"/>
      <c r="B1039" s="199"/>
      <c r="C1039" s="200"/>
      <c r="D1039" s="202"/>
      <c r="E1039" s="198"/>
      <c r="F1039" s="199"/>
      <c r="G1039" s="203"/>
      <c r="H1039" s="203"/>
    </row>
    <row r="1040" spans="1:8" ht="15" customHeight="1" x14ac:dyDescent="0.2">
      <c r="A1040" s="209"/>
      <c r="B1040" s="199"/>
      <c r="C1040" s="200"/>
      <c r="D1040" s="202"/>
      <c r="E1040" s="198"/>
      <c r="F1040" s="199"/>
      <c r="G1040" s="203"/>
      <c r="H1040" s="203"/>
    </row>
    <row r="1041" spans="1:8" ht="15" customHeight="1" x14ac:dyDescent="0.2">
      <c r="A1041" s="209"/>
      <c r="B1041" s="199"/>
      <c r="C1041" s="200"/>
      <c r="D1041" s="202"/>
      <c r="E1041" s="198"/>
      <c r="F1041" s="199"/>
      <c r="G1041" s="203"/>
      <c r="H1041" s="203"/>
    </row>
    <row r="1042" spans="1:8" ht="15" customHeight="1" x14ac:dyDescent="0.2">
      <c r="A1042" s="209"/>
      <c r="B1042" s="199"/>
      <c r="C1042" s="200"/>
      <c r="D1042" s="202"/>
      <c r="E1042" s="198"/>
      <c r="F1042" s="199"/>
      <c r="G1042" s="203"/>
      <c r="H1042" s="203"/>
    </row>
    <row r="1043" spans="1:8" ht="15" customHeight="1" x14ac:dyDescent="0.2">
      <c r="A1043" s="209"/>
      <c r="B1043" s="199"/>
      <c r="C1043" s="200"/>
      <c r="D1043" s="202"/>
      <c r="E1043" s="198"/>
      <c r="F1043" s="199"/>
      <c r="G1043" s="203"/>
      <c r="H1043" s="203"/>
    </row>
    <row r="1044" spans="1:8" ht="15" customHeight="1" x14ac:dyDescent="0.2">
      <c r="A1044" s="209"/>
      <c r="B1044" s="199"/>
      <c r="C1044" s="200"/>
      <c r="D1044" s="202"/>
      <c r="E1044" s="198"/>
      <c r="F1044" s="199"/>
      <c r="G1044" s="203"/>
      <c r="H1044" s="203"/>
    </row>
    <row r="1045" spans="1:8" ht="15" customHeight="1" x14ac:dyDescent="0.2">
      <c r="A1045" s="209"/>
      <c r="B1045" s="199"/>
      <c r="C1045" s="200"/>
      <c r="D1045" s="202"/>
      <c r="E1045" s="198"/>
      <c r="F1045" s="199"/>
      <c r="G1045" s="203"/>
      <c r="H1045" s="203"/>
    </row>
    <row r="1046" spans="1:8" ht="15" customHeight="1" x14ac:dyDescent="0.2">
      <c r="A1046" s="209"/>
      <c r="B1046" s="199"/>
      <c r="C1046" s="200"/>
      <c r="D1046" s="202"/>
      <c r="E1046" s="198"/>
      <c r="F1046" s="199"/>
      <c r="G1046" s="203"/>
      <c r="H1046" s="203"/>
    </row>
    <row r="1047" spans="1:8" ht="15" customHeight="1" x14ac:dyDescent="0.2">
      <c r="A1047" s="209"/>
      <c r="B1047" s="199"/>
      <c r="C1047" s="200"/>
      <c r="D1047" s="202"/>
      <c r="E1047" s="198"/>
      <c r="F1047" s="199"/>
      <c r="G1047" s="203"/>
      <c r="H1047" s="203"/>
    </row>
    <row r="1048" spans="1:8" ht="15" customHeight="1" x14ac:dyDescent="0.2">
      <c r="A1048" s="209"/>
      <c r="B1048" s="199"/>
      <c r="C1048" s="200"/>
      <c r="D1048" s="202"/>
      <c r="E1048" s="198"/>
      <c r="F1048" s="199"/>
      <c r="G1048" s="203"/>
      <c r="H1048" s="203"/>
    </row>
    <row r="1049" spans="1:8" ht="15" customHeight="1" x14ac:dyDescent="0.2">
      <c r="A1049" s="209"/>
      <c r="B1049" s="199"/>
      <c r="C1049" s="200"/>
      <c r="D1049" s="202"/>
      <c r="E1049" s="198"/>
      <c r="F1049" s="199"/>
      <c r="G1049" s="203"/>
      <c r="H1049" s="203"/>
    </row>
    <row r="1050" spans="1:8" ht="15" customHeight="1" x14ac:dyDescent="0.2">
      <c r="A1050" s="209"/>
      <c r="B1050" s="199"/>
      <c r="C1050" s="200"/>
      <c r="D1050" s="202"/>
      <c r="E1050" s="198"/>
      <c r="F1050" s="199"/>
      <c r="G1050" s="203"/>
      <c r="H1050" s="203"/>
    </row>
    <row r="1051" spans="1:8" ht="15" customHeight="1" x14ac:dyDescent="0.2">
      <c r="A1051" s="209"/>
      <c r="B1051" s="199"/>
      <c r="C1051" s="200"/>
      <c r="D1051" s="202"/>
      <c r="E1051" s="198"/>
      <c r="F1051" s="199"/>
      <c r="G1051" s="203"/>
      <c r="H1051" s="203"/>
    </row>
    <row r="1052" spans="1:8" ht="15" customHeight="1" x14ac:dyDescent="0.2">
      <c r="A1052" s="209"/>
      <c r="B1052" s="199"/>
      <c r="C1052" s="200"/>
      <c r="D1052" s="202"/>
      <c r="E1052" s="198"/>
      <c r="F1052" s="199"/>
      <c r="G1052" s="203"/>
      <c r="H1052" s="203"/>
    </row>
    <row r="1053" spans="1:8" ht="15" customHeight="1" x14ac:dyDescent="0.2">
      <c r="A1053" s="209"/>
      <c r="B1053" s="199"/>
      <c r="C1053" s="200"/>
      <c r="D1053" s="202"/>
      <c r="E1053" s="198"/>
      <c r="F1053" s="199"/>
      <c r="G1053" s="203"/>
      <c r="H1053" s="203"/>
    </row>
    <row r="1054" spans="1:8" ht="15" customHeight="1" x14ac:dyDescent="0.2">
      <c r="A1054" s="209"/>
      <c r="B1054" s="199"/>
      <c r="C1054" s="200"/>
      <c r="D1054" s="202"/>
      <c r="E1054" s="198"/>
      <c r="F1054" s="199"/>
      <c r="G1054" s="203"/>
      <c r="H1054" s="203"/>
    </row>
    <row r="1055" spans="1:8" ht="15" customHeight="1" x14ac:dyDescent="0.2">
      <c r="A1055" s="209"/>
      <c r="B1055" s="199"/>
      <c r="C1055" s="200"/>
      <c r="D1055" s="202"/>
      <c r="E1055" s="198"/>
      <c r="F1055" s="199"/>
      <c r="G1055" s="203"/>
      <c r="H1055" s="203"/>
    </row>
    <row r="1056" spans="1:8" ht="15" customHeight="1" x14ac:dyDescent="0.2">
      <c r="A1056" s="209"/>
      <c r="B1056" s="199"/>
      <c r="C1056" s="200"/>
      <c r="D1056" s="202"/>
      <c r="E1056" s="198"/>
      <c r="F1056" s="199"/>
      <c r="G1056" s="203"/>
      <c r="H1056" s="203"/>
    </row>
    <row r="1057" spans="1:8" ht="15" customHeight="1" x14ac:dyDescent="0.2">
      <c r="A1057" s="209"/>
      <c r="B1057" s="199"/>
      <c r="C1057" s="200"/>
      <c r="D1057" s="202"/>
      <c r="E1057" s="198"/>
      <c r="F1057" s="199"/>
      <c r="G1057" s="203"/>
      <c r="H1057" s="203"/>
    </row>
    <row r="1058" spans="1:8" ht="15" customHeight="1" x14ac:dyDescent="0.2">
      <c r="A1058" s="209"/>
      <c r="B1058" s="199"/>
      <c r="C1058" s="200"/>
      <c r="D1058" s="202"/>
      <c r="E1058" s="198"/>
      <c r="F1058" s="199"/>
      <c r="G1058" s="203"/>
      <c r="H1058" s="203"/>
    </row>
    <row r="1059" spans="1:8" ht="15" customHeight="1" x14ac:dyDescent="0.2">
      <c r="A1059" s="209"/>
      <c r="B1059" s="199"/>
      <c r="C1059" s="200"/>
      <c r="D1059" s="202"/>
      <c r="E1059" s="198"/>
      <c r="F1059" s="199"/>
      <c r="G1059" s="203"/>
      <c r="H1059" s="203"/>
    </row>
    <row r="1060" spans="1:8" ht="15" customHeight="1" x14ac:dyDescent="0.2">
      <c r="A1060" s="209"/>
      <c r="B1060" s="199"/>
      <c r="C1060" s="200"/>
      <c r="D1060" s="202"/>
      <c r="E1060" s="198"/>
      <c r="F1060" s="199"/>
      <c r="G1060" s="203"/>
      <c r="H1060" s="203"/>
    </row>
    <row r="1061" spans="1:8" ht="15" customHeight="1" x14ac:dyDescent="0.2">
      <c r="A1061" s="209"/>
      <c r="B1061" s="199"/>
      <c r="C1061" s="200"/>
      <c r="D1061" s="202"/>
      <c r="E1061" s="198"/>
      <c r="F1061" s="199"/>
      <c r="G1061" s="203"/>
      <c r="H1061" s="203"/>
    </row>
    <row r="1062" spans="1:8" ht="15" customHeight="1" x14ac:dyDescent="0.2">
      <c r="A1062" s="209"/>
      <c r="B1062" s="199"/>
      <c r="C1062" s="200"/>
      <c r="D1062" s="202"/>
      <c r="E1062" s="198"/>
      <c r="F1062" s="199"/>
      <c r="G1062" s="203"/>
      <c r="H1062" s="203"/>
    </row>
    <row r="1063" spans="1:8" ht="15" customHeight="1" x14ac:dyDescent="0.2">
      <c r="A1063" s="209"/>
      <c r="B1063" s="199"/>
      <c r="C1063" s="200"/>
      <c r="D1063" s="202"/>
      <c r="E1063" s="198"/>
      <c r="F1063" s="199"/>
      <c r="G1063" s="203"/>
      <c r="H1063" s="203"/>
    </row>
    <row r="1064" spans="1:8" ht="15" customHeight="1" x14ac:dyDescent="0.2">
      <c r="A1064" s="209"/>
      <c r="B1064" s="199"/>
      <c r="C1064" s="200"/>
      <c r="D1064" s="202"/>
      <c r="E1064" s="198"/>
      <c r="F1064" s="199"/>
      <c r="G1064" s="203"/>
      <c r="H1064" s="203"/>
    </row>
    <row r="1065" spans="1:8" ht="15" customHeight="1" x14ac:dyDescent="0.2">
      <c r="A1065" s="209"/>
      <c r="B1065" s="199"/>
      <c r="C1065" s="200"/>
      <c r="D1065" s="202"/>
      <c r="E1065" s="198"/>
      <c r="F1065" s="199"/>
      <c r="G1065" s="203"/>
      <c r="H1065" s="203"/>
    </row>
    <row r="1066" spans="1:8" ht="15" customHeight="1" x14ac:dyDescent="0.2">
      <c r="A1066" s="209"/>
      <c r="B1066" s="199"/>
      <c r="C1066" s="200"/>
      <c r="D1066" s="202"/>
      <c r="E1066" s="198"/>
      <c r="F1066" s="199"/>
      <c r="G1066" s="203"/>
      <c r="H1066" s="203"/>
    </row>
    <row r="1067" spans="1:8" ht="15" customHeight="1" x14ac:dyDescent="0.2">
      <c r="A1067" s="209"/>
      <c r="B1067" s="199"/>
      <c r="C1067" s="200"/>
      <c r="D1067" s="202"/>
      <c r="E1067" s="198"/>
      <c r="F1067" s="199"/>
      <c r="G1067" s="203"/>
      <c r="H1067" s="203"/>
    </row>
    <row r="1068" spans="1:8" ht="15" customHeight="1" x14ac:dyDescent="0.2">
      <c r="A1068" s="209"/>
      <c r="B1068" s="199"/>
      <c r="C1068" s="200"/>
      <c r="D1068" s="202"/>
      <c r="E1068" s="198"/>
      <c r="F1068" s="199"/>
      <c r="G1068" s="203"/>
      <c r="H1068" s="203"/>
    </row>
    <row r="1069" spans="1:8" ht="15" customHeight="1" x14ac:dyDescent="0.2">
      <c r="A1069" s="209"/>
      <c r="B1069" s="199"/>
      <c r="C1069" s="200"/>
      <c r="D1069" s="202"/>
      <c r="E1069" s="198"/>
      <c r="F1069" s="199"/>
      <c r="G1069" s="203"/>
      <c r="H1069" s="203"/>
    </row>
    <row r="1070" spans="1:8" ht="15" customHeight="1" x14ac:dyDescent="0.2">
      <c r="A1070" s="209"/>
      <c r="B1070" s="199"/>
      <c r="C1070" s="200"/>
      <c r="D1070" s="202"/>
      <c r="E1070" s="198"/>
      <c r="F1070" s="199"/>
      <c r="G1070" s="203"/>
      <c r="H1070" s="203"/>
    </row>
    <row r="1071" spans="1:8" ht="15" customHeight="1" x14ac:dyDescent="0.2">
      <c r="A1071" s="209"/>
      <c r="B1071" s="199"/>
      <c r="C1071" s="200"/>
      <c r="D1071" s="202"/>
      <c r="E1071" s="198"/>
      <c r="F1071" s="199"/>
      <c r="G1071" s="203"/>
      <c r="H1071" s="203"/>
    </row>
    <row r="1072" spans="1:8" ht="15" customHeight="1" x14ac:dyDescent="0.2">
      <c r="A1072" s="209"/>
      <c r="B1072" s="199"/>
      <c r="C1072" s="200"/>
      <c r="D1072" s="202"/>
      <c r="E1072" s="198"/>
      <c r="F1072" s="199"/>
      <c r="G1072" s="203"/>
      <c r="H1072" s="203"/>
    </row>
    <row r="1073" spans="1:8" ht="15" customHeight="1" x14ac:dyDescent="0.2">
      <c r="A1073" s="209"/>
      <c r="B1073" s="199"/>
      <c r="C1073" s="200"/>
      <c r="D1073" s="202"/>
      <c r="E1073" s="198"/>
      <c r="F1073" s="199"/>
      <c r="G1073" s="203"/>
      <c r="H1073" s="203"/>
    </row>
    <row r="1074" spans="1:8" ht="15" customHeight="1" x14ac:dyDescent="0.2">
      <c r="A1074" s="209"/>
      <c r="B1074" s="199"/>
      <c r="C1074" s="200"/>
      <c r="D1074" s="202"/>
      <c r="E1074" s="198"/>
      <c r="F1074" s="199"/>
      <c r="G1074" s="203"/>
      <c r="H1074" s="203"/>
    </row>
    <row r="1075" spans="1:8" ht="15" customHeight="1" x14ac:dyDescent="0.2">
      <c r="A1075" s="209"/>
      <c r="B1075" s="199"/>
      <c r="C1075" s="200"/>
      <c r="D1075" s="202"/>
      <c r="E1075" s="198"/>
      <c r="F1075" s="199"/>
      <c r="G1075" s="203"/>
      <c r="H1075" s="203"/>
    </row>
    <row r="1076" spans="1:8" ht="15" customHeight="1" x14ac:dyDescent="0.2">
      <c r="A1076" s="209"/>
      <c r="B1076" s="199"/>
      <c r="C1076" s="200"/>
      <c r="D1076" s="202"/>
      <c r="E1076" s="198"/>
      <c r="F1076" s="199"/>
      <c r="G1076" s="203"/>
      <c r="H1076" s="203"/>
    </row>
    <row r="1077" spans="1:8" ht="15" customHeight="1" x14ac:dyDescent="0.2">
      <c r="A1077" s="209"/>
      <c r="B1077" s="199"/>
      <c r="C1077" s="200"/>
      <c r="D1077" s="202"/>
      <c r="E1077" s="198"/>
      <c r="F1077" s="199"/>
      <c r="G1077" s="203"/>
      <c r="H1077" s="203"/>
    </row>
    <row r="1078" spans="1:8" ht="15" customHeight="1" x14ac:dyDescent="0.2">
      <c r="A1078" s="209"/>
      <c r="B1078" s="199"/>
      <c r="C1078" s="200"/>
      <c r="D1078" s="202"/>
      <c r="E1078" s="198"/>
      <c r="F1078" s="199"/>
      <c r="G1078" s="203"/>
      <c r="H1078" s="203"/>
    </row>
    <row r="1079" spans="1:8" ht="15" customHeight="1" x14ac:dyDescent="0.2">
      <c r="A1079" s="209"/>
      <c r="B1079" s="199"/>
      <c r="C1079" s="200"/>
      <c r="D1079" s="202"/>
      <c r="E1079" s="198"/>
      <c r="F1079" s="199"/>
      <c r="G1079" s="203"/>
      <c r="H1079" s="203"/>
    </row>
    <row r="1080" spans="1:8" ht="15" customHeight="1" x14ac:dyDescent="0.2">
      <c r="A1080" s="209"/>
      <c r="B1080" s="199"/>
      <c r="C1080" s="200"/>
      <c r="D1080" s="202"/>
      <c r="E1080" s="198"/>
      <c r="F1080" s="199"/>
      <c r="G1080" s="203"/>
      <c r="H1080" s="203"/>
    </row>
    <row r="1081" spans="1:8" ht="15" customHeight="1" x14ac:dyDescent="0.2">
      <c r="A1081" s="209"/>
      <c r="B1081" s="199"/>
      <c r="C1081" s="200"/>
      <c r="D1081" s="202"/>
      <c r="E1081" s="198"/>
      <c r="F1081" s="199"/>
      <c r="G1081" s="203"/>
      <c r="H1081" s="203"/>
    </row>
    <row r="1082" spans="1:8" ht="15" customHeight="1" x14ac:dyDescent="0.2">
      <c r="A1082" s="209"/>
      <c r="B1082" s="199"/>
      <c r="C1082" s="200"/>
      <c r="D1082" s="202"/>
      <c r="E1082" s="198"/>
      <c r="F1082" s="199"/>
      <c r="G1082" s="203"/>
      <c r="H1082" s="203"/>
    </row>
    <row r="1083" spans="1:8" ht="15" customHeight="1" x14ac:dyDescent="0.2">
      <c r="A1083" s="209"/>
      <c r="B1083" s="199"/>
      <c r="C1083" s="200"/>
      <c r="D1083" s="202"/>
      <c r="E1083" s="198"/>
      <c r="F1083" s="199"/>
      <c r="G1083" s="203"/>
      <c r="H1083" s="203"/>
    </row>
    <row r="1084" spans="1:8" ht="15" customHeight="1" x14ac:dyDescent="0.2">
      <c r="A1084" s="209"/>
      <c r="B1084" s="199"/>
      <c r="C1084" s="200"/>
      <c r="D1084" s="202"/>
      <c r="E1084" s="198"/>
      <c r="F1084" s="199"/>
      <c r="G1084" s="203"/>
      <c r="H1084" s="203"/>
    </row>
    <row r="1085" spans="1:8" ht="15" customHeight="1" x14ac:dyDescent="0.2">
      <c r="A1085" s="209"/>
      <c r="B1085" s="199"/>
      <c r="C1085" s="200"/>
      <c r="D1085" s="202"/>
      <c r="E1085" s="198"/>
      <c r="F1085" s="199"/>
      <c r="G1085" s="203"/>
      <c r="H1085" s="203"/>
    </row>
    <row r="1086" spans="1:8" ht="15" customHeight="1" x14ac:dyDescent="0.2">
      <c r="A1086" s="209"/>
      <c r="B1086" s="199"/>
      <c r="C1086" s="200"/>
      <c r="D1086" s="202"/>
      <c r="E1086" s="198"/>
      <c r="F1086" s="199"/>
      <c r="G1086" s="203"/>
      <c r="H1086" s="203"/>
    </row>
    <row r="1087" spans="1:8" ht="15" customHeight="1" x14ac:dyDescent="0.2">
      <c r="A1087" s="209"/>
      <c r="B1087" s="199"/>
      <c r="C1087" s="200"/>
      <c r="D1087" s="202"/>
      <c r="E1087" s="198"/>
      <c r="F1087" s="199"/>
      <c r="G1087" s="203"/>
      <c r="H1087" s="203"/>
    </row>
    <row r="1088" spans="1:8" ht="15" customHeight="1" x14ac:dyDescent="0.2">
      <c r="A1088" s="209"/>
      <c r="B1088" s="199"/>
      <c r="C1088" s="200"/>
      <c r="D1088" s="202"/>
      <c r="E1088" s="198"/>
      <c r="F1088" s="199"/>
      <c r="G1088" s="203"/>
      <c r="H1088" s="203"/>
    </row>
    <row r="1089" spans="1:8" ht="15" customHeight="1" x14ac:dyDescent="0.2">
      <c r="A1089" s="209"/>
      <c r="B1089" s="199"/>
      <c r="C1089" s="200"/>
      <c r="D1089" s="202"/>
      <c r="E1089" s="198"/>
      <c r="F1089" s="199"/>
      <c r="G1089" s="203"/>
      <c r="H1089" s="203"/>
    </row>
    <row r="1090" spans="1:8" ht="15" customHeight="1" x14ac:dyDescent="0.2">
      <c r="A1090" s="209"/>
      <c r="B1090" s="199"/>
      <c r="C1090" s="200"/>
      <c r="D1090" s="202"/>
      <c r="E1090" s="198"/>
      <c r="F1090" s="199"/>
      <c r="G1090" s="203"/>
      <c r="H1090" s="203"/>
    </row>
    <row r="1091" spans="1:8" ht="15" customHeight="1" x14ac:dyDescent="0.2">
      <c r="A1091" s="209"/>
      <c r="B1091" s="199"/>
      <c r="C1091" s="200"/>
      <c r="D1091" s="202"/>
      <c r="E1091" s="198"/>
      <c r="F1091" s="199"/>
      <c r="G1091" s="203"/>
      <c r="H1091" s="203"/>
    </row>
    <row r="1092" spans="1:8" ht="15" customHeight="1" x14ac:dyDescent="0.2">
      <c r="A1092" s="209"/>
      <c r="B1092" s="199"/>
      <c r="C1092" s="200"/>
      <c r="D1092" s="202"/>
      <c r="E1092" s="198"/>
      <c r="F1092" s="199"/>
      <c r="G1092" s="203"/>
      <c r="H1092" s="203"/>
    </row>
    <row r="1093" spans="1:8" ht="15" customHeight="1" x14ac:dyDescent="0.2">
      <c r="A1093" s="209"/>
      <c r="B1093" s="199"/>
      <c r="C1093" s="200"/>
      <c r="D1093" s="202"/>
      <c r="E1093" s="198"/>
      <c r="F1093" s="199"/>
      <c r="G1093" s="203"/>
      <c r="H1093" s="203"/>
    </row>
    <row r="1094" spans="1:8" ht="15" customHeight="1" x14ac:dyDescent="0.2">
      <c r="A1094" s="209"/>
      <c r="B1094" s="199"/>
      <c r="C1094" s="200"/>
      <c r="D1094" s="202"/>
      <c r="E1094" s="198"/>
      <c r="F1094" s="199"/>
      <c r="G1094" s="203"/>
      <c r="H1094" s="203"/>
    </row>
    <row r="1095" spans="1:8" ht="15" customHeight="1" x14ac:dyDescent="0.2">
      <c r="A1095" s="209"/>
      <c r="B1095" s="199"/>
      <c r="C1095" s="200"/>
      <c r="D1095" s="202"/>
      <c r="E1095" s="198"/>
      <c r="F1095" s="199"/>
      <c r="G1095" s="203"/>
      <c r="H1095" s="203"/>
    </row>
    <row r="1096" spans="1:8" ht="15" customHeight="1" x14ac:dyDescent="0.2">
      <c r="A1096" s="209"/>
      <c r="B1096" s="199"/>
      <c r="C1096" s="200"/>
      <c r="D1096" s="202"/>
      <c r="E1096" s="198"/>
      <c r="F1096" s="199"/>
      <c r="G1096" s="203"/>
      <c r="H1096" s="203"/>
    </row>
    <row r="1097" spans="1:8" ht="15" customHeight="1" x14ac:dyDescent="0.2">
      <c r="A1097" s="209"/>
      <c r="B1097" s="199"/>
      <c r="C1097" s="200"/>
      <c r="D1097" s="202"/>
      <c r="E1097" s="198"/>
      <c r="F1097" s="199"/>
      <c r="G1097" s="203"/>
      <c r="H1097" s="203"/>
    </row>
    <row r="1098" spans="1:8" ht="15" customHeight="1" x14ac:dyDescent="0.2">
      <c r="A1098" s="209"/>
      <c r="B1098" s="199"/>
      <c r="C1098" s="200"/>
      <c r="D1098" s="202"/>
      <c r="E1098" s="198"/>
      <c r="F1098" s="199"/>
      <c r="G1098" s="203"/>
      <c r="H1098" s="203"/>
    </row>
    <row r="1099" spans="1:8" ht="15" customHeight="1" x14ac:dyDescent="0.2">
      <c r="A1099" s="209"/>
      <c r="B1099" s="199"/>
      <c r="C1099" s="200"/>
      <c r="D1099" s="202"/>
      <c r="E1099" s="198"/>
      <c r="F1099" s="199"/>
      <c r="G1099" s="203"/>
      <c r="H1099" s="203"/>
    </row>
    <row r="1100" spans="1:8" ht="15" customHeight="1" x14ac:dyDescent="0.2">
      <c r="A1100" s="209"/>
      <c r="B1100" s="199"/>
      <c r="C1100" s="200"/>
      <c r="D1100" s="202"/>
      <c r="E1100" s="198"/>
      <c r="F1100" s="199"/>
      <c r="G1100" s="203"/>
      <c r="H1100" s="203"/>
    </row>
    <row r="1101" spans="1:8" ht="15" customHeight="1" x14ac:dyDescent="0.2">
      <c r="A1101" s="209"/>
      <c r="B1101" s="199"/>
      <c r="C1101" s="200"/>
      <c r="D1101" s="202"/>
      <c r="E1101" s="198"/>
      <c r="F1101" s="199"/>
      <c r="G1101" s="203"/>
      <c r="H1101" s="203"/>
    </row>
    <row r="1102" spans="1:8" ht="15" customHeight="1" x14ac:dyDescent="0.2">
      <c r="A1102" s="209"/>
      <c r="B1102" s="199"/>
      <c r="C1102" s="200"/>
      <c r="D1102" s="202"/>
      <c r="E1102" s="198"/>
      <c r="F1102" s="199"/>
      <c r="G1102" s="203"/>
      <c r="H1102" s="203"/>
    </row>
    <row r="1103" spans="1:8" ht="15" customHeight="1" x14ac:dyDescent="0.2">
      <c r="A1103" s="209"/>
      <c r="B1103" s="199"/>
      <c r="C1103" s="200"/>
      <c r="D1103" s="202"/>
      <c r="E1103" s="198"/>
      <c r="F1103" s="199"/>
      <c r="G1103" s="203"/>
      <c r="H1103" s="203"/>
    </row>
    <row r="1104" spans="1:8" ht="15" customHeight="1" x14ac:dyDescent="0.2">
      <c r="A1104" s="209"/>
      <c r="B1104" s="199"/>
      <c r="C1104" s="200"/>
      <c r="D1104" s="202"/>
      <c r="E1104" s="198"/>
      <c r="F1104" s="199"/>
      <c r="G1104" s="203"/>
      <c r="H1104" s="203"/>
    </row>
    <row r="1105" spans="1:8" ht="15" customHeight="1" x14ac:dyDescent="0.2">
      <c r="A1105" s="209"/>
      <c r="B1105" s="199"/>
      <c r="C1105" s="200"/>
      <c r="D1105" s="202"/>
      <c r="E1105" s="198"/>
      <c r="F1105" s="199"/>
      <c r="G1105" s="203"/>
      <c r="H1105" s="203"/>
    </row>
    <row r="1106" spans="1:8" ht="15" customHeight="1" x14ac:dyDescent="0.2">
      <c r="A1106" s="209"/>
      <c r="B1106" s="199"/>
      <c r="C1106" s="200"/>
      <c r="D1106" s="202"/>
      <c r="E1106" s="198"/>
      <c r="F1106" s="199"/>
      <c r="G1106" s="203"/>
      <c r="H1106" s="203"/>
    </row>
    <row r="1107" spans="1:8" ht="15" customHeight="1" x14ac:dyDescent="0.2">
      <c r="A1107" s="209"/>
      <c r="B1107" s="199"/>
      <c r="C1107" s="200"/>
      <c r="D1107" s="202"/>
      <c r="E1107" s="198"/>
      <c r="F1107" s="199"/>
      <c r="G1107" s="203"/>
      <c r="H1107" s="203"/>
    </row>
    <row r="1108" spans="1:8" ht="15" customHeight="1" x14ac:dyDescent="0.2">
      <c r="A1108" s="209"/>
      <c r="B1108" s="199"/>
      <c r="C1108" s="200"/>
      <c r="D1108" s="202"/>
      <c r="E1108" s="198"/>
      <c r="F1108" s="199"/>
      <c r="G1108" s="203"/>
      <c r="H1108" s="203"/>
    </row>
    <row r="1109" spans="1:8" ht="15" customHeight="1" x14ac:dyDescent="0.2">
      <c r="A1109" s="209"/>
      <c r="B1109" s="199"/>
      <c r="C1109" s="200"/>
      <c r="D1109" s="202"/>
      <c r="E1109" s="198"/>
      <c r="F1109" s="199"/>
      <c r="G1109" s="203"/>
      <c r="H1109" s="203"/>
    </row>
    <row r="1110" spans="1:8" ht="15" customHeight="1" x14ac:dyDescent="0.2">
      <c r="A1110" s="209"/>
      <c r="B1110" s="199"/>
      <c r="C1110" s="200"/>
      <c r="D1110" s="202"/>
      <c r="E1110" s="198"/>
      <c r="F1110" s="199"/>
      <c r="G1110" s="203"/>
      <c r="H1110" s="203"/>
    </row>
    <row r="1111" spans="1:8" ht="15" customHeight="1" x14ac:dyDescent="0.2">
      <c r="A1111" s="209"/>
      <c r="B1111" s="199"/>
      <c r="C1111" s="200"/>
      <c r="D1111" s="202"/>
      <c r="E1111" s="198"/>
      <c r="F1111" s="199"/>
      <c r="G1111" s="203"/>
      <c r="H1111" s="203"/>
    </row>
    <row r="1112" spans="1:8" ht="15" customHeight="1" x14ac:dyDescent="0.2">
      <c r="A1112" s="209"/>
      <c r="B1112" s="199"/>
      <c r="C1112" s="200"/>
      <c r="D1112" s="202"/>
      <c r="E1112" s="198"/>
      <c r="F1112" s="199"/>
      <c r="G1112" s="203"/>
      <c r="H1112" s="203"/>
    </row>
    <row r="1113" spans="1:8" ht="15" customHeight="1" x14ac:dyDescent="0.2">
      <c r="A1113" s="209"/>
      <c r="B1113" s="199"/>
      <c r="C1113" s="200"/>
      <c r="D1113" s="202"/>
      <c r="E1113" s="198"/>
      <c r="F1113" s="199"/>
      <c r="G1113" s="203"/>
      <c r="H1113" s="203"/>
    </row>
    <row r="1114" spans="1:8" ht="15" customHeight="1" x14ac:dyDescent="0.2">
      <c r="A1114" s="209"/>
      <c r="B1114" s="199"/>
      <c r="C1114" s="200"/>
      <c r="D1114" s="202"/>
      <c r="E1114" s="198"/>
      <c r="F1114" s="199"/>
      <c r="G1114" s="203"/>
      <c r="H1114" s="203"/>
    </row>
    <row r="1115" spans="1:8" ht="15" customHeight="1" x14ac:dyDescent="0.2">
      <c r="A1115" s="209"/>
      <c r="B1115" s="199"/>
      <c r="C1115" s="200"/>
      <c r="D1115" s="202"/>
      <c r="E1115" s="198"/>
      <c r="F1115" s="199"/>
      <c r="G1115" s="203"/>
      <c r="H1115" s="203"/>
    </row>
    <row r="1116" spans="1:8" ht="15" customHeight="1" x14ac:dyDescent="0.2">
      <c r="A1116" s="209"/>
      <c r="B1116" s="199"/>
      <c r="C1116" s="200"/>
      <c r="D1116" s="202"/>
      <c r="E1116" s="198"/>
      <c r="F1116" s="199"/>
      <c r="G1116" s="203"/>
      <c r="H1116" s="203"/>
    </row>
    <row r="1117" spans="1:8" ht="15" customHeight="1" x14ac:dyDescent="0.2">
      <c r="A1117" s="209"/>
      <c r="B1117" s="199"/>
      <c r="C1117" s="200"/>
      <c r="D1117" s="202"/>
      <c r="E1117" s="198"/>
      <c r="F1117" s="199"/>
      <c r="G1117" s="203"/>
      <c r="H1117" s="203"/>
    </row>
    <row r="1118" spans="1:8" ht="15" customHeight="1" x14ac:dyDescent="0.2">
      <c r="A1118" s="209"/>
      <c r="B1118" s="199"/>
      <c r="C1118" s="200"/>
      <c r="D1118" s="202"/>
      <c r="E1118" s="198"/>
      <c r="F1118" s="199"/>
      <c r="G1118" s="203"/>
      <c r="H1118" s="203"/>
    </row>
    <row r="1119" spans="1:8" ht="15" customHeight="1" x14ac:dyDescent="0.2">
      <c r="A1119" s="209"/>
      <c r="B1119" s="199"/>
      <c r="C1119" s="200"/>
      <c r="D1119" s="202"/>
      <c r="E1119" s="198"/>
      <c r="F1119" s="199"/>
      <c r="G1119" s="203"/>
      <c r="H1119" s="203"/>
    </row>
    <row r="1120" spans="1:8" ht="15" customHeight="1" x14ac:dyDescent="0.2">
      <c r="A1120" s="209"/>
      <c r="B1120" s="199"/>
      <c r="C1120" s="200"/>
      <c r="D1120" s="202"/>
      <c r="E1120" s="198"/>
      <c r="F1120" s="199"/>
      <c r="G1120" s="203"/>
      <c r="H1120" s="203"/>
    </row>
    <row r="1121" spans="1:8" ht="15" customHeight="1" x14ac:dyDescent="0.2">
      <c r="A1121" s="209"/>
      <c r="B1121" s="199"/>
      <c r="C1121" s="200"/>
      <c r="D1121" s="202"/>
      <c r="E1121" s="198"/>
      <c r="F1121" s="199"/>
      <c r="G1121" s="203"/>
      <c r="H1121" s="203"/>
    </row>
    <row r="1122" spans="1:8" ht="15" customHeight="1" x14ac:dyDescent="0.2">
      <c r="A1122" s="209"/>
      <c r="B1122" s="199"/>
      <c r="C1122" s="200"/>
      <c r="D1122" s="202"/>
      <c r="E1122" s="198"/>
      <c r="F1122" s="199"/>
      <c r="G1122" s="203"/>
      <c r="H1122" s="203"/>
    </row>
    <row r="1123" spans="1:8" ht="15" customHeight="1" x14ac:dyDescent="0.2">
      <c r="A1123" s="209"/>
      <c r="B1123" s="199"/>
      <c r="C1123" s="200"/>
      <c r="D1123" s="202"/>
      <c r="E1123" s="198"/>
      <c r="F1123" s="199"/>
      <c r="G1123" s="203"/>
      <c r="H1123" s="203"/>
    </row>
    <row r="1124" spans="1:8" ht="15" customHeight="1" x14ac:dyDescent="0.2">
      <c r="A1124" s="209"/>
      <c r="B1124" s="199"/>
      <c r="C1124" s="200"/>
      <c r="D1124" s="202"/>
      <c r="E1124" s="198"/>
      <c r="F1124" s="199"/>
      <c r="G1124" s="203"/>
      <c r="H1124" s="203"/>
    </row>
    <row r="1125" spans="1:8" ht="15" customHeight="1" x14ac:dyDescent="0.2">
      <c r="A1125" s="209"/>
      <c r="B1125" s="199"/>
      <c r="C1125" s="200"/>
      <c r="D1125" s="202"/>
      <c r="E1125" s="198"/>
      <c r="F1125" s="199"/>
      <c r="G1125" s="203"/>
      <c r="H1125" s="203"/>
    </row>
    <row r="1126" spans="1:8" ht="15" customHeight="1" x14ac:dyDescent="0.2">
      <c r="A1126" s="209"/>
      <c r="B1126" s="199"/>
      <c r="C1126" s="200"/>
      <c r="D1126" s="202"/>
      <c r="E1126" s="198"/>
      <c r="F1126" s="199"/>
      <c r="G1126" s="203"/>
      <c r="H1126" s="203"/>
    </row>
    <row r="1127" spans="1:8" ht="15" customHeight="1" x14ac:dyDescent="0.2">
      <c r="A1127" s="209"/>
      <c r="B1127" s="199"/>
      <c r="C1127" s="200"/>
      <c r="D1127" s="202"/>
      <c r="E1127" s="198"/>
      <c r="F1127" s="199"/>
      <c r="G1127" s="203"/>
      <c r="H1127" s="203"/>
    </row>
    <row r="1128" spans="1:8" ht="15" customHeight="1" x14ac:dyDescent="0.2">
      <c r="A1128" s="209"/>
      <c r="B1128" s="199"/>
      <c r="C1128" s="200"/>
      <c r="D1128" s="202"/>
      <c r="E1128" s="198"/>
      <c r="F1128" s="199"/>
      <c r="G1128" s="203"/>
      <c r="H1128" s="203"/>
    </row>
    <row r="1129" spans="1:8" ht="15" customHeight="1" x14ac:dyDescent="0.2">
      <c r="A1129" s="209"/>
      <c r="B1129" s="199"/>
      <c r="C1129" s="200"/>
      <c r="D1129" s="202"/>
      <c r="E1129" s="198"/>
      <c r="F1129" s="199"/>
      <c r="G1129" s="203"/>
      <c r="H1129" s="203"/>
    </row>
    <row r="1130" spans="1:8" ht="15" customHeight="1" x14ac:dyDescent="0.2">
      <c r="A1130" s="209"/>
      <c r="B1130" s="199"/>
      <c r="C1130" s="200"/>
      <c r="D1130" s="202"/>
      <c r="E1130" s="198"/>
      <c r="F1130" s="199"/>
      <c r="G1130" s="203"/>
      <c r="H1130" s="203"/>
    </row>
    <row r="1131" spans="1:8" ht="15" customHeight="1" x14ac:dyDescent="0.2">
      <c r="A1131" s="209"/>
      <c r="B1131" s="199"/>
      <c r="C1131" s="200"/>
      <c r="D1131" s="202"/>
      <c r="E1131" s="198"/>
      <c r="F1131" s="199"/>
      <c r="G1131" s="203"/>
      <c r="H1131" s="203"/>
    </row>
    <row r="1132" spans="1:8" ht="15" customHeight="1" x14ac:dyDescent="0.2">
      <c r="A1132" s="209"/>
      <c r="B1132" s="199"/>
      <c r="C1132" s="200"/>
      <c r="D1132" s="202"/>
      <c r="E1132" s="198"/>
      <c r="F1132" s="199"/>
      <c r="G1132" s="203"/>
      <c r="H1132" s="203"/>
    </row>
    <row r="1133" spans="1:8" ht="15" customHeight="1" x14ac:dyDescent="0.2">
      <c r="A1133" s="209"/>
      <c r="B1133" s="199"/>
      <c r="C1133" s="200"/>
      <c r="D1133" s="202"/>
      <c r="E1133" s="198"/>
      <c r="F1133" s="199"/>
      <c r="G1133" s="203"/>
      <c r="H1133" s="203"/>
    </row>
    <row r="1134" spans="1:8" ht="15" customHeight="1" x14ac:dyDescent="0.2">
      <c r="A1134" s="209"/>
      <c r="B1134" s="199"/>
      <c r="C1134" s="200"/>
      <c r="D1134" s="202"/>
      <c r="E1134" s="198"/>
      <c r="F1134" s="199"/>
      <c r="G1134" s="203"/>
      <c r="H1134" s="203"/>
    </row>
    <row r="1135" spans="1:8" ht="15" customHeight="1" x14ac:dyDescent="0.2">
      <c r="A1135" s="209"/>
      <c r="B1135" s="199"/>
      <c r="C1135" s="200"/>
      <c r="D1135" s="202"/>
      <c r="E1135" s="198"/>
      <c r="F1135" s="199"/>
      <c r="G1135" s="203"/>
      <c r="H1135" s="203"/>
    </row>
    <row r="1136" spans="1:8" ht="15" customHeight="1" x14ac:dyDescent="0.2">
      <c r="A1136" s="209"/>
      <c r="B1136" s="199"/>
      <c r="C1136" s="200"/>
      <c r="D1136" s="202"/>
      <c r="E1136" s="198"/>
      <c r="F1136" s="199"/>
      <c r="G1136" s="203"/>
      <c r="H1136" s="203"/>
    </row>
    <row r="1137" spans="1:8" ht="15" customHeight="1" x14ac:dyDescent="0.2">
      <c r="A1137" s="209"/>
      <c r="B1137" s="199"/>
      <c r="C1137" s="200"/>
      <c r="D1137" s="202"/>
      <c r="E1137" s="198"/>
      <c r="F1137" s="199"/>
      <c r="G1137" s="203"/>
      <c r="H1137" s="203"/>
    </row>
    <row r="1138" spans="1:8" ht="15" customHeight="1" x14ac:dyDescent="0.2">
      <c r="A1138" s="209"/>
      <c r="B1138" s="199"/>
      <c r="C1138" s="200"/>
      <c r="D1138" s="202"/>
      <c r="E1138" s="198"/>
      <c r="F1138" s="199"/>
      <c r="G1138" s="203"/>
      <c r="H1138" s="203"/>
    </row>
    <row r="1139" spans="1:8" ht="15" customHeight="1" x14ac:dyDescent="0.2">
      <c r="A1139" s="209"/>
      <c r="B1139" s="199"/>
      <c r="C1139" s="200"/>
      <c r="D1139" s="202"/>
      <c r="E1139" s="198"/>
      <c r="F1139" s="199"/>
      <c r="G1139" s="203"/>
      <c r="H1139" s="203"/>
    </row>
    <row r="1140" spans="1:8" ht="15" customHeight="1" x14ac:dyDescent="0.2">
      <c r="A1140" s="209"/>
      <c r="B1140" s="199"/>
      <c r="C1140" s="200"/>
      <c r="D1140" s="202"/>
      <c r="E1140" s="198"/>
      <c r="F1140" s="199"/>
      <c r="G1140" s="203"/>
      <c r="H1140" s="203"/>
    </row>
    <row r="1141" spans="1:8" ht="15" customHeight="1" x14ac:dyDescent="0.2">
      <c r="A1141" s="209"/>
      <c r="B1141" s="199"/>
      <c r="C1141" s="200"/>
      <c r="D1141" s="202"/>
      <c r="E1141" s="198"/>
      <c r="F1141" s="199"/>
      <c r="G1141" s="203"/>
      <c r="H1141" s="203"/>
    </row>
    <row r="1142" spans="1:8" ht="15" customHeight="1" x14ac:dyDescent="0.2">
      <c r="A1142" s="209"/>
      <c r="B1142" s="199"/>
      <c r="C1142" s="200"/>
      <c r="D1142" s="202"/>
      <c r="E1142" s="198"/>
      <c r="F1142" s="199"/>
      <c r="G1142" s="203"/>
      <c r="H1142" s="203"/>
    </row>
    <row r="1143" spans="1:8" ht="15" customHeight="1" x14ac:dyDescent="0.2">
      <c r="A1143" s="209"/>
      <c r="B1143" s="199"/>
      <c r="C1143" s="200"/>
      <c r="D1143" s="202"/>
      <c r="E1143" s="198"/>
      <c r="F1143" s="199"/>
      <c r="G1143" s="203"/>
      <c r="H1143" s="203"/>
    </row>
    <row r="1144" spans="1:8" ht="15" customHeight="1" x14ac:dyDescent="0.2">
      <c r="A1144" s="209"/>
      <c r="B1144" s="199"/>
      <c r="C1144" s="200"/>
      <c r="D1144" s="202"/>
      <c r="E1144" s="198"/>
      <c r="F1144" s="199"/>
      <c r="G1144" s="203"/>
      <c r="H1144" s="203"/>
    </row>
    <row r="1145" spans="1:8" ht="15" customHeight="1" x14ac:dyDescent="0.2">
      <c r="A1145" s="209"/>
      <c r="B1145" s="199"/>
      <c r="C1145" s="200"/>
      <c r="D1145" s="202"/>
      <c r="E1145" s="198"/>
      <c r="F1145" s="199"/>
      <c r="G1145" s="203"/>
      <c r="H1145" s="203"/>
    </row>
    <row r="1146" spans="1:8" ht="15" customHeight="1" x14ac:dyDescent="0.2">
      <c r="A1146" s="209"/>
      <c r="B1146" s="199"/>
      <c r="C1146" s="200"/>
      <c r="D1146" s="202"/>
      <c r="E1146" s="198"/>
      <c r="F1146" s="199"/>
      <c r="G1146" s="203"/>
      <c r="H1146" s="203"/>
    </row>
    <row r="1147" spans="1:8" ht="15" customHeight="1" x14ac:dyDescent="0.2">
      <c r="A1147" s="209"/>
      <c r="B1147" s="199"/>
      <c r="C1147" s="200"/>
      <c r="D1147" s="202"/>
      <c r="E1147" s="198"/>
      <c r="F1147" s="199"/>
      <c r="G1147" s="203"/>
      <c r="H1147" s="203"/>
    </row>
    <row r="1148" spans="1:8" ht="15" customHeight="1" x14ac:dyDescent="0.2">
      <c r="A1148" s="209"/>
      <c r="B1148" s="199"/>
      <c r="C1148" s="200"/>
      <c r="D1148" s="202"/>
      <c r="E1148" s="198"/>
      <c r="F1148" s="199"/>
      <c r="G1148" s="203"/>
      <c r="H1148" s="203"/>
    </row>
    <row r="1149" spans="1:8" ht="15" customHeight="1" x14ac:dyDescent="0.2">
      <c r="A1149" s="209"/>
      <c r="B1149" s="199"/>
      <c r="C1149" s="200"/>
      <c r="D1149" s="202"/>
      <c r="E1149" s="198"/>
      <c r="F1149" s="199"/>
      <c r="G1149" s="203"/>
      <c r="H1149" s="203"/>
    </row>
    <row r="1150" spans="1:8" ht="15" customHeight="1" x14ac:dyDescent="0.2">
      <c r="A1150" s="209"/>
      <c r="B1150" s="199"/>
      <c r="C1150" s="200"/>
      <c r="D1150" s="202"/>
      <c r="E1150" s="198"/>
      <c r="F1150" s="199"/>
      <c r="G1150" s="203"/>
      <c r="H1150" s="203"/>
    </row>
    <row r="1151" spans="1:8" ht="15" customHeight="1" x14ac:dyDescent="0.2">
      <c r="A1151" s="209"/>
      <c r="B1151" s="199"/>
      <c r="C1151" s="200"/>
      <c r="D1151" s="202"/>
      <c r="E1151" s="198"/>
      <c r="F1151" s="199"/>
      <c r="G1151" s="203"/>
      <c r="H1151" s="203"/>
    </row>
    <row r="1152" spans="1:8" ht="15" customHeight="1" x14ac:dyDescent="0.2">
      <c r="A1152" s="209"/>
      <c r="B1152" s="199"/>
      <c r="C1152" s="200"/>
      <c r="D1152" s="202"/>
      <c r="E1152" s="198"/>
      <c r="F1152" s="199"/>
      <c r="G1152" s="203"/>
      <c r="H1152" s="203"/>
    </row>
    <row r="1153" spans="1:8" ht="15" customHeight="1" x14ac:dyDescent="0.2">
      <c r="A1153" s="209"/>
      <c r="B1153" s="199"/>
      <c r="C1153" s="200"/>
      <c r="D1153" s="202"/>
      <c r="E1153" s="198"/>
      <c r="F1153" s="199"/>
      <c r="G1153" s="203"/>
      <c r="H1153" s="203"/>
    </row>
    <row r="1154" spans="1:8" ht="15" customHeight="1" x14ac:dyDescent="0.2">
      <c r="A1154" s="209"/>
      <c r="B1154" s="199"/>
      <c r="C1154" s="200"/>
      <c r="D1154" s="202"/>
      <c r="E1154" s="198"/>
      <c r="F1154" s="199"/>
      <c r="G1154" s="203"/>
      <c r="H1154" s="203"/>
    </row>
    <row r="1155" spans="1:8" ht="15" customHeight="1" x14ac:dyDescent="0.2">
      <c r="A1155" s="209"/>
      <c r="B1155" s="199"/>
      <c r="C1155" s="200"/>
      <c r="D1155" s="202"/>
      <c r="E1155" s="198"/>
      <c r="F1155" s="199"/>
      <c r="G1155" s="203"/>
      <c r="H1155" s="203"/>
    </row>
    <row r="1156" spans="1:8" ht="15" customHeight="1" x14ac:dyDescent="0.2">
      <c r="A1156" s="209"/>
      <c r="B1156" s="199"/>
      <c r="C1156" s="200"/>
      <c r="D1156" s="202"/>
      <c r="E1156" s="198"/>
      <c r="F1156" s="199"/>
      <c r="G1156" s="203"/>
      <c r="H1156" s="203"/>
    </row>
    <row r="1157" spans="1:8" ht="15" customHeight="1" x14ac:dyDescent="0.2">
      <c r="A1157" s="209"/>
      <c r="B1157" s="199"/>
      <c r="C1157" s="200"/>
      <c r="D1157" s="202"/>
      <c r="E1157" s="198"/>
      <c r="F1157" s="199"/>
      <c r="G1157" s="203"/>
      <c r="H1157" s="203"/>
    </row>
    <row r="1158" spans="1:8" ht="15" customHeight="1" x14ac:dyDescent="0.2">
      <c r="A1158" s="209"/>
      <c r="B1158" s="199"/>
      <c r="C1158" s="200"/>
      <c r="D1158" s="202"/>
      <c r="E1158" s="198"/>
      <c r="F1158" s="199"/>
      <c r="G1158" s="203"/>
      <c r="H1158" s="203"/>
    </row>
    <row r="1159" spans="1:8" ht="15" customHeight="1" x14ac:dyDescent="0.2">
      <c r="A1159" s="209"/>
      <c r="B1159" s="199"/>
      <c r="C1159" s="200"/>
      <c r="D1159" s="202"/>
      <c r="E1159" s="198"/>
      <c r="F1159" s="199"/>
      <c r="G1159" s="203"/>
      <c r="H1159" s="203"/>
    </row>
    <row r="1160" spans="1:8" ht="15" customHeight="1" x14ac:dyDescent="0.2">
      <c r="A1160" s="209"/>
      <c r="B1160" s="199"/>
      <c r="C1160" s="200"/>
      <c r="D1160" s="202"/>
      <c r="E1160" s="198"/>
      <c r="F1160" s="199"/>
      <c r="G1160" s="203"/>
      <c r="H1160" s="203"/>
    </row>
    <row r="1161" spans="1:8" ht="15" customHeight="1" x14ac:dyDescent="0.2">
      <c r="A1161" s="209"/>
      <c r="B1161" s="199"/>
      <c r="C1161" s="200"/>
      <c r="D1161" s="202"/>
      <c r="E1161" s="198"/>
      <c r="F1161" s="199"/>
      <c r="G1161" s="203"/>
      <c r="H1161" s="203"/>
    </row>
    <row r="1162" spans="1:8" ht="15" customHeight="1" x14ac:dyDescent="0.2">
      <c r="A1162" s="209"/>
      <c r="B1162" s="199"/>
      <c r="C1162" s="200"/>
      <c r="D1162" s="202"/>
      <c r="E1162" s="198"/>
      <c r="F1162" s="199"/>
      <c r="G1162" s="203"/>
      <c r="H1162" s="203"/>
    </row>
    <row r="1163" spans="1:8" ht="15" customHeight="1" x14ac:dyDescent="0.2">
      <c r="A1163" s="209"/>
      <c r="B1163" s="199"/>
      <c r="C1163" s="200"/>
      <c r="D1163" s="202"/>
      <c r="E1163" s="198"/>
      <c r="F1163" s="199"/>
      <c r="G1163" s="203"/>
      <c r="H1163" s="203"/>
    </row>
    <row r="1164" spans="1:8" ht="15" customHeight="1" x14ac:dyDescent="0.2">
      <c r="A1164" s="209"/>
      <c r="B1164" s="199"/>
      <c r="C1164" s="200"/>
      <c r="D1164" s="202"/>
      <c r="E1164" s="198"/>
      <c r="F1164" s="199"/>
      <c r="G1164" s="203"/>
      <c r="H1164" s="203"/>
    </row>
    <row r="1165" spans="1:8" ht="15" customHeight="1" x14ac:dyDescent="0.2">
      <c r="A1165" s="209"/>
      <c r="B1165" s="199"/>
      <c r="C1165" s="200"/>
      <c r="D1165" s="202"/>
      <c r="E1165" s="198"/>
      <c r="F1165" s="199"/>
      <c r="G1165" s="203"/>
      <c r="H1165" s="203"/>
    </row>
    <row r="1166" spans="1:8" ht="15" customHeight="1" x14ac:dyDescent="0.2">
      <c r="A1166" s="209"/>
      <c r="B1166" s="199"/>
      <c r="C1166" s="200"/>
      <c r="D1166" s="202"/>
      <c r="E1166" s="198"/>
      <c r="F1166" s="199"/>
      <c r="G1166" s="203"/>
      <c r="H1166" s="203"/>
    </row>
    <row r="1167" spans="1:8" ht="15" customHeight="1" x14ac:dyDescent="0.2">
      <c r="A1167" s="209"/>
      <c r="B1167" s="199"/>
      <c r="C1167" s="200"/>
      <c r="D1167" s="202"/>
      <c r="E1167" s="198"/>
      <c r="F1167" s="199"/>
      <c r="G1167" s="203"/>
      <c r="H1167" s="203"/>
    </row>
    <row r="1168" spans="1:8" ht="15" customHeight="1" x14ac:dyDescent="0.2">
      <c r="A1168" s="209"/>
      <c r="B1168" s="199"/>
      <c r="C1168" s="200"/>
      <c r="D1168" s="202"/>
      <c r="E1168" s="198"/>
      <c r="F1168" s="199"/>
      <c r="G1168" s="203"/>
      <c r="H1168" s="203"/>
    </row>
    <row r="1169" spans="1:8" ht="15" customHeight="1" x14ac:dyDescent="0.2">
      <c r="A1169" s="209"/>
      <c r="B1169" s="199"/>
      <c r="C1169" s="200"/>
      <c r="D1169" s="202"/>
      <c r="E1169" s="198"/>
      <c r="F1169" s="199"/>
      <c r="G1169" s="203"/>
      <c r="H1169" s="203"/>
    </row>
    <row r="1170" spans="1:8" ht="15" customHeight="1" x14ac:dyDescent="0.2">
      <c r="A1170" s="209"/>
      <c r="B1170" s="199"/>
      <c r="C1170" s="200"/>
      <c r="D1170" s="202"/>
      <c r="E1170" s="198"/>
      <c r="F1170" s="199"/>
      <c r="G1170" s="203"/>
      <c r="H1170" s="203"/>
    </row>
    <row r="1171" spans="1:8" ht="15" customHeight="1" x14ac:dyDescent="0.2">
      <c r="A1171" s="209"/>
      <c r="B1171" s="199"/>
      <c r="C1171" s="200"/>
      <c r="D1171" s="202"/>
      <c r="E1171" s="198"/>
      <c r="F1171" s="199"/>
      <c r="G1171" s="203"/>
      <c r="H1171" s="203"/>
    </row>
    <row r="1172" spans="1:8" ht="15" customHeight="1" x14ac:dyDescent="0.2">
      <c r="A1172" s="209"/>
      <c r="B1172" s="199"/>
      <c r="C1172" s="200"/>
      <c r="D1172" s="202"/>
      <c r="E1172" s="198"/>
      <c r="F1172" s="199"/>
      <c r="G1172" s="203"/>
      <c r="H1172" s="203"/>
    </row>
    <row r="1173" spans="1:8" ht="15" customHeight="1" x14ac:dyDescent="0.2">
      <c r="A1173" s="209"/>
      <c r="B1173" s="199"/>
      <c r="C1173" s="200"/>
      <c r="D1173" s="202"/>
      <c r="E1173" s="198"/>
      <c r="F1173" s="199"/>
      <c r="G1173" s="203"/>
      <c r="H1173" s="203"/>
    </row>
    <row r="1174" spans="1:8" ht="15" customHeight="1" x14ac:dyDescent="0.2">
      <c r="A1174" s="209"/>
      <c r="B1174" s="199"/>
      <c r="C1174" s="200"/>
      <c r="D1174" s="202"/>
      <c r="E1174" s="198"/>
      <c r="F1174" s="199"/>
      <c r="G1174" s="203"/>
      <c r="H1174" s="203"/>
    </row>
    <row r="1175" spans="1:8" ht="15" customHeight="1" x14ac:dyDescent="0.2">
      <c r="A1175" s="209"/>
      <c r="B1175" s="199"/>
      <c r="C1175" s="200"/>
      <c r="D1175" s="202"/>
      <c r="E1175" s="198"/>
      <c r="F1175" s="199"/>
      <c r="G1175" s="203"/>
      <c r="H1175" s="203"/>
    </row>
    <row r="1176" spans="1:8" ht="15" customHeight="1" x14ac:dyDescent="0.2">
      <c r="A1176" s="209"/>
      <c r="B1176" s="199"/>
      <c r="C1176" s="200"/>
      <c r="D1176" s="202"/>
      <c r="E1176" s="198"/>
      <c r="F1176" s="199"/>
      <c r="G1176" s="203"/>
      <c r="H1176" s="203"/>
    </row>
    <row r="1177" spans="1:8" ht="15" customHeight="1" x14ac:dyDescent="0.2">
      <c r="A1177" s="209"/>
      <c r="B1177" s="199"/>
      <c r="C1177" s="200"/>
      <c r="D1177" s="202"/>
      <c r="E1177" s="198"/>
      <c r="F1177" s="199"/>
      <c r="G1177" s="203"/>
      <c r="H1177" s="203"/>
    </row>
    <row r="1178" spans="1:8" ht="15" customHeight="1" x14ac:dyDescent="0.2">
      <c r="A1178" s="209"/>
      <c r="B1178" s="199"/>
      <c r="C1178" s="200"/>
      <c r="D1178" s="202"/>
      <c r="E1178" s="198"/>
      <c r="F1178" s="199"/>
      <c r="G1178" s="203"/>
      <c r="H1178" s="203"/>
    </row>
    <row r="1179" spans="1:8" ht="15" customHeight="1" x14ac:dyDescent="0.2">
      <c r="A1179" s="209"/>
      <c r="B1179" s="199"/>
      <c r="C1179" s="200"/>
      <c r="D1179" s="202"/>
      <c r="E1179" s="198"/>
      <c r="F1179" s="199"/>
      <c r="G1179" s="203"/>
      <c r="H1179" s="203"/>
    </row>
    <row r="1180" spans="1:8" ht="15" customHeight="1" x14ac:dyDescent="0.2">
      <c r="A1180" s="209"/>
      <c r="B1180" s="199"/>
      <c r="C1180" s="200"/>
      <c r="D1180" s="202"/>
      <c r="E1180" s="198"/>
      <c r="F1180" s="199"/>
      <c r="G1180" s="203"/>
      <c r="H1180" s="203"/>
    </row>
    <row r="1181" spans="1:8" ht="15" customHeight="1" x14ac:dyDescent="0.2">
      <c r="A1181" s="209"/>
      <c r="B1181" s="199"/>
      <c r="C1181" s="200"/>
      <c r="D1181" s="202"/>
      <c r="E1181" s="198"/>
      <c r="F1181" s="199"/>
      <c r="G1181" s="203"/>
      <c r="H1181" s="203"/>
    </row>
    <row r="1182" spans="1:8" ht="15" customHeight="1" x14ac:dyDescent="0.2">
      <c r="A1182" s="209"/>
      <c r="B1182" s="199"/>
      <c r="C1182" s="200"/>
      <c r="D1182" s="202"/>
      <c r="E1182" s="198"/>
      <c r="F1182" s="199"/>
      <c r="G1182" s="203"/>
      <c r="H1182" s="203"/>
    </row>
    <row r="1183" spans="1:8" ht="15" customHeight="1" x14ac:dyDescent="0.2">
      <c r="A1183" s="209"/>
      <c r="B1183" s="199"/>
      <c r="C1183" s="200"/>
      <c r="D1183" s="202"/>
      <c r="E1183" s="198"/>
      <c r="F1183" s="199"/>
      <c r="G1183" s="203"/>
      <c r="H1183" s="203"/>
    </row>
    <row r="1184" spans="1:8" ht="15" customHeight="1" x14ac:dyDescent="0.2">
      <c r="A1184" s="209"/>
      <c r="B1184" s="199"/>
      <c r="C1184" s="200"/>
      <c r="D1184" s="202"/>
      <c r="E1184" s="198"/>
      <c r="F1184" s="199"/>
      <c r="G1184" s="203"/>
      <c r="H1184" s="203"/>
    </row>
    <row r="1185" spans="1:8" ht="15" customHeight="1" x14ac:dyDescent="0.2">
      <c r="A1185" s="209"/>
      <c r="B1185" s="199"/>
      <c r="C1185" s="200"/>
      <c r="D1185" s="202"/>
      <c r="E1185" s="198"/>
      <c r="F1185" s="199"/>
      <c r="G1185" s="203"/>
      <c r="H1185" s="203"/>
    </row>
    <row r="1186" spans="1:8" ht="15" customHeight="1" x14ac:dyDescent="0.2">
      <c r="A1186" s="209"/>
      <c r="B1186" s="199"/>
      <c r="C1186" s="200"/>
      <c r="D1186" s="202"/>
      <c r="E1186" s="198"/>
      <c r="F1186" s="199"/>
      <c r="G1186" s="203"/>
      <c r="H1186" s="203"/>
    </row>
    <row r="1187" spans="1:8" ht="15" customHeight="1" x14ac:dyDescent="0.2">
      <c r="A1187" s="209"/>
      <c r="B1187" s="199"/>
      <c r="C1187" s="200"/>
      <c r="D1187" s="202"/>
      <c r="E1187" s="198"/>
      <c r="F1187" s="199"/>
      <c r="G1187" s="203"/>
      <c r="H1187" s="203"/>
    </row>
    <row r="1188" spans="1:8" ht="15" customHeight="1" x14ac:dyDescent="0.2">
      <c r="A1188" s="209"/>
      <c r="B1188" s="199"/>
      <c r="C1188" s="200"/>
      <c r="D1188" s="202"/>
      <c r="E1188" s="198"/>
      <c r="F1188" s="199"/>
      <c r="G1188" s="203"/>
      <c r="H1188" s="203"/>
    </row>
    <row r="1189" spans="1:8" ht="15" customHeight="1" x14ac:dyDescent="0.2">
      <c r="A1189" s="209"/>
      <c r="B1189" s="199"/>
      <c r="C1189" s="200"/>
      <c r="D1189" s="202"/>
      <c r="E1189" s="198"/>
      <c r="F1189" s="199"/>
      <c r="G1189" s="203"/>
      <c r="H1189" s="203"/>
    </row>
    <row r="1190" spans="1:8" ht="15" customHeight="1" x14ac:dyDescent="0.2">
      <c r="A1190" s="209"/>
      <c r="B1190" s="199"/>
      <c r="C1190" s="200"/>
      <c r="D1190" s="202"/>
      <c r="E1190" s="198"/>
      <c r="F1190" s="199"/>
      <c r="G1190" s="203"/>
      <c r="H1190" s="203"/>
    </row>
    <row r="1191" spans="1:8" ht="15" customHeight="1" x14ac:dyDescent="0.2">
      <c r="A1191" s="209"/>
      <c r="B1191" s="199"/>
      <c r="C1191" s="200"/>
      <c r="D1191" s="202"/>
      <c r="E1191" s="198"/>
      <c r="F1191" s="199"/>
      <c r="G1191" s="203"/>
      <c r="H1191" s="203"/>
    </row>
    <row r="1192" spans="1:8" ht="15" customHeight="1" x14ac:dyDescent="0.2">
      <c r="A1192" s="209"/>
      <c r="B1192" s="199"/>
      <c r="C1192" s="200"/>
      <c r="D1192" s="202"/>
      <c r="E1192" s="198"/>
      <c r="F1192" s="199"/>
      <c r="G1192" s="203"/>
      <c r="H1192" s="203"/>
    </row>
    <row r="1193" spans="1:8" ht="15" customHeight="1" x14ac:dyDescent="0.2">
      <c r="A1193" s="209"/>
      <c r="B1193" s="199"/>
      <c r="C1193" s="200"/>
      <c r="D1193" s="202"/>
      <c r="E1193" s="198"/>
      <c r="F1193" s="199"/>
      <c r="G1193" s="203"/>
      <c r="H1193" s="203"/>
    </row>
    <row r="1194" spans="1:8" ht="15" customHeight="1" x14ac:dyDescent="0.2">
      <c r="A1194" s="209"/>
      <c r="B1194" s="199"/>
      <c r="C1194" s="200"/>
      <c r="D1194" s="202"/>
      <c r="E1194" s="198"/>
      <c r="F1194" s="199"/>
      <c r="G1194" s="203"/>
      <c r="H1194" s="203"/>
    </row>
    <row r="1195" spans="1:8" ht="15" customHeight="1" x14ac:dyDescent="0.2">
      <c r="A1195" s="209"/>
      <c r="B1195" s="199"/>
      <c r="C1195" s="200"/>
      <c r="D1195" s="202"/>
      <c r="E1195" s="198"/>
      <c r="F1195" s="199"/>
      <c r="G1195" s="203"/>
      <c r="H1195" s="203"/>
    </row>
    <row r="1196" spans="1:8" ht="15" customHeight="1" x14ac:dyDescent="0.2">
      <c r="A1196" s="209"/>
      <c r="B1196" s="199"/>
      <c r="C1196" s="200"/>
      <c r="D1196" s="202"/>
      <c r="E1196" s="198"/>
      <c r="F1196" s="199"/>
      <c r="G1196" s="203"/>
      <c r="H1196" s="203"/>
    </row>
    <row r="1197" spans="1:8" ht="15" customHeight="1" x14ac:dyDescent="0.2">
      <c r="A1197" s="209"/>
      <c r="B1197" s="199"/>
      <c r="C1197" s="200"/>
      <c r="D1197" s="202"/>
      <c r="E1197" s="198"/>
      <c r="F1197" s="199"/>
      <c r="G1197" s="203"/>
      <c r="H1197" s="203"/>
    </row>
    <row r="1198" spans="1:8" ht="15" customHeight="1" x14ac:dyDescent="0.2">
      <c r="A1198" s="209"/>
      <c r="B1198" s="199"/>
      <c r="C1198" s="200"/>
      <c r="D1198" s="202"/>
      <c r="E1198" s="198"/>
      <c r="F1198" s="199"/>
      <c r="G1198" s="203"/>
      <c r="H1198" s="203"/>
    </row>
    <row r="1199" spans="1:8" ht="15" customHeight="1" x14ac:dyDescent="0.2">
      <c r="A1199" s="209"/>
      <c r="B1199" s="199"/>
      <c r="C1199" s="200"/>
      <c r="D1199" s="202"/>
      <c r="E1199" s="198"/>
      <c r="F1199" s="199"/>
      <c r="G1199" s="203"/>
      <c r="H1199" s="203"/>
    </row>
    <row r="1200" spans="1:8" ht="15" customHeight="1" x14ac:dyDescent="0.2">
      <c r="A1200" s="209"/>
      <c r="B1200" s="199"/>
      <c r="C1200" s="200"/>
      <c r="D1200" s="202"/>
      <c r="E1200" s="198"/>
      <c r="F1200" s="199"/>
      <c r="G1200" s="203"/>
      <c r="H1200" s="203"/>
    </row>
    <row r="1201" spans="1:8" ht="15" customHeight="1" x14ac:dyDescent="0.2">
      <c r="A1201" s="209"/>
      <c r="B1201" s="199"/>
      <c r="C1201" s="200"/>
      <c r="D1201" s="202"/>
      <c r="E1201" s="198"/>
      <c r="F1201" s="199"/>
      <c r="G1201" s="203"/>
      <c r="H1201" s="203"/>
    </row>
    <row r="1202" spans="1:8" ht="15" customHeight="1" x14ac:dyDescent="0.2">
      <c r="A1202" s="209"/>
      <c r="B1202" s="199"/>
      <c r="C1202" s="200"/>
      <c r="D1202" s="202"/>
      <c r="E1202" s="198"/>
      <c r="F1202" s="199"/>
      <c r="G1202" s="203"/>
      <c r="H1202" s="203"/>
    </row>
    <row r="1203" spans="1:8" ht="15" customHeight="1" x14ac:dyDescent="0.2">
      <c r="A1203" s="209"/>
      <c r="B1203" s="199"/>
      <c r="C1203" s="200"/>
      <c r="D1203" s="202"/>
      <c r="E1203" s="198"/>
      <c r="F1203" s="199"/>
      <c r="G1203" s="203"/>
      <c r="H1203" s="203"/>
    </row>
    <row r="1204" spans="1:8" ht="15" customHeight="1" x14ac:dyDescent="0.2">
      <c r="A1204" s="209"/>
      <c r="B1204" s="199"/>
      <c r="C1204" s="200"/>
      <c r="D1204" s="202"/>
      <c r="E1204" s="198"/>
      <c r="F1204" s="199"/>
      <c r="G1204" s="203"/>
      <c r="H1204" s="203"/>
    </row>
    <row r="1205" spans="1:8" ht="15" customHeight="1" x14ac:dyDescent="0.2">
      <c r="A1205" s="209"/>
      <c r="B1205" s="199"/>
      <c r="C1205" s="200"/>
      <c r="D1205" s="202"/>
      <c r="E1205" s="198"/>
      <c r="F1205" s="199"/>
      <c r="G1205" s="203"/>
      <c r="H1205" s="203"/>
    </row>
    <row r="1206" spans="1:8" ht="15" customHeight="1" x14ac:dyDescent="0.2">
      <c r="A1206" s="209"/>
      <c r="B1206" s="199"/>
      <c r="C1206" s="200"/>
      <c r="D1206" s="202"/>
      <c r="E1206" s="198"/>
      <c r="F1206" s="199"/>
      <c r="G1206" s="203"/>
      <c r="H1206" s="203"/>
    </row>
    <row r="1207" spans="1:8" ht="15" customHeight="1" x14ac:dyDescent="0.2">
      <c r="A1207" s="209"/>
      <c r="B1207" s="199"/>
      <c r="C1207" s="200"/>
      <c r="D1207" s="202"/>
      <c r="E1207" s="198"/>
      <c r="F1207" s="199"/>
      <c r="G1207" s="203"/>
      <c r="H1207" s="203"/>
    </row>
    <row r="1208" spans="1:8" ht="15" customHeight="1" x14ac:dyDescent="0.2">
      <c r="A1208" s="209"/>
      <c r="B1208" s="199"/>
      <c r="C1208" s="200"/>
      <c r="D1208" s="202"/>
      <c r="E1208" s="198"/>
      <c r="F1208" s="199"/>
      <c r="G1208" s="203"/>
      <c r="H1208" s="203"/>
    </row>
    <row r="1209" spans="1:8" ht="15" customHeight="1" x14ac:dyDescent="0.2">
      <c r="A1209" s="209"/>
      <c r="B1209" s="199"/>
      <c r="C1209" s="200"/>
      <c r="D1209" s="202"/>
      <c r="E1209" s="198"/>
      <c r="F1209" s="199"/>
      <c r="G1209" s="203"/>
      <c r="H1209" s="203"/>
    </row>
    <row r="1210" spans="1:8" ht="15" customHeight="1" x14ac:dyDescent="0.2">
      <c r="A1210" s="209"/>
      <c r="B1210" s="199"/>
      <c r="C1210" s="200"/>
      <c r="D1210" s="202"/>
      <c r="E1210" s="198"/>
      <c r="F1210" s="199"/>
      <c r="G1210" s="203"/>
      <c r="H1210" s="203"/>
    </row>
    <row r="1211" spans="1:8" ht="15" customHeight="1" x14ac:dyDescent="0.2">
      <c r="A1211" s="209"/>
      <c r="B1211" s="199"/>
      <c r="C1211" s="200"/>
      <c r="D1211" s="202"/>
      <c r="E1211" s="198"/>
      <c r="F1211" s="199"/>
      <c r="G1211" s="203"/>
      <c r="H1211" s="203"/>
    </row>
    <row r="1212" spans="1:8" ht="15" customHeight="1" x14ac:dyDescent="0.2">
      <c r="A1212" s="209"/>
      <c r="B1212" s="199"/>
      <c r="C1212" s="200"/>
      <c r="D1212" s="202"/>
      <c r="E1212" s="198"/>
      <c r="F1212" s="199"/>
      <c r="G1212" s="203"/>
      <c r="H1212" s="203"/>
    </row>
    <row r="1213" spans="1:8" ht="15" customHeight="1" x14ac:dyDescent="0.2">
      <c r="A1213" s="209"/>
      <c r="B1213" s="199"/>
      <c r="C1213" s="200"/>
      <c r="D1213" s="202"/>
      <c r="E1213" s="198"/>
      <c r="F1213" s="199"/>
      <c r="G1213" s="203"/>
      <c r="H1213" s="203"/>
    </row>
    <row r="1214" spans="1:8" ht="15" customHeight="1" x14ac:dyDescent="0.2">
      <c r="A1214" s="209"/>
      <c r="B1214" s="199"/>
      <c r="C1214" s="200"/>
      <c r="D1214" s="202"/>
      <c r="E1214" s="198"/>
      <c r="F1214" s="199"/>
      <c r="G1214" s="203"/>
      <c r="H1214" s="203"/>
    </row>
    <row r="1215" spans="1:8" ht="15" customHeight="1" x14ac:dyDescent="0.2">
      <c r="A1215" s="209"/>
      <c r="B1215" s="199"/>
      <c r="C1215" s="200"/>
      <c r="D1215" s="202"/>
      <c r="E1215" s="198"/>
      <c r="F1215" s="199"/>
      <c r="G1215" s="203"/>
      <c r="H1215" s="203"/>
    </row>
    <row r="1216" spans="1:8" ht="15" customHeight="1" x14ac:dyDescent="0.2">
      <c r="A1216" s="209"/>
      <c r="B1216" s="199"/>
      <c r="C1216" s="200"/>
      <c r="D1216" s="202"/>
      <c r="E1216" s="198"/>
      <c r="F1216" s="199"/>
      <c r="G1216" s="203"/>
      <c r="H1216" s="203"/>
    </row>
    <row r="1217" spans="1:8" ht="15" customHeight="1" x14ac:dyDescent="0.2">
      <c r="A1217" s="209"/>
      <c r="B1217" s="199"/>
      <c r="C1217" s="200"/>
      <c r="D1217" s="202"/>
      <c r="E1217" s="198"/>
      <c r="F1217" s="199"/>
      <c r="G1217" s="203"/>
      <c r="H1217" s="203"/>
    </row>
    <row r="1218" spans="1:8" ht="15" customHeight="1" x14ac:dyDescent="0.2">
      <c r="A1218" s="209"/>
      <c r="B1218" s="199"/>
      <c r="C1218" s="200"/>
      <c r="D1218" s="202"/>
      <c r="E1218" s="198"/>
      <c r="F1218" s="199"/>
      <c r="G1218" s="203"/>
      <c r="H1218" s="203"/>
    </row>
    <row r="1219" spans="1:8" ht="15" customHeight="1" x14ac:dyDescent="0.2">
      <c r="A1219" s="209"/>
      <c r="B1219" s="199"/>
      <c r="C1219" s="200"/>
      <c r="D1219" s="202"/>
      <c r="E1219" s="198"/>
      <c r="F1219" s="199"/>
      <c r="G1219" s="203"/>
      <c r="H1219" s="203"/>
    </row>
    <row r="1220" spans="1:8" ht="15" customHeight="1" x14ac:dyDescent="0.2">
      <c r="A1220" s="209"/>
      <c r="B1220" s="199"/>
      <c r="C1220" s="200"/>
      <c r="D1220" s="202"/>
      <c r="E1220" s="198"/>
      <c r="F1220" s="199"/>
      <c r="G1220" s="203"/>
      <c r="H1220" s="203"/>
    </row>
    <row r="1221" spans="1:8" ht="15" customHeight="1" x14ac:dyDescent="0.2">
      <c r="A1221" s="209"/>
      <c r="B1221" s="199"/>
      <c r="C1221" s="200"/>
      <c r="D1221" s="202"/>
      <c r="E1221" s="198"/>
      <c r="F1221" s="199"/>
      <c r="G1221" s="203"/>
      <c r="H1221" s="203"/>
    </row>
    <row r="1222" spans="1:8" ht="15" customHeight="1" x14ac:dyDescent="0.2">
      <c r="A1222" s="209"/>
      <c r="B1222" s="199"/>
      <c r="C1222" s="200"/>
      <c r="D1222" s="202"/>
      <c r="E1222" s="198"/>
      <c r="F1222" s="199"/>
      <c r="G1222" s="203"/>
      <c r="H1222" s="203"/>
    </row>
    <row r="1223" spans="1:8" ht="15" customHeight="1" x14ac:dyDescent="0.2">
      <c r="A1223" s="209"/>
      <c r="B1223" s="199"/>
      <c r="C1223" s="200"/>
      <c r="D1223" s="202"/>
      <c r="E1223" s="198"/>
      <c r="F1223" s="199"/>
      <c r="G1223" s="203"/>
      <c r="H1223" s="203"/>
    </row>
    <row r="1224" spans="1:8" ht="15" customHeight="1" x14ac:dyDescent="0.2">
      <c r="A1224" s="209"/>
      <c r="B1224" s="199"/>
      <c r="C1224" s="200"/>
      <c r="D1224" s="202"/>
      <c r="E1224" s="198"/>
      <c r="F1224" s="199"/>
      <c r="G1224" s="203"/>
      <c r="H1224" s="203"/>
    </row>
    <row r="1225" spans="1:8" ht="15" customHeight="1" x14ac:dyDescent="0.2">
      <c r="A1225" s="209"/>
      <c r="B1225" s="199"/>
      <c r="C1225" s="200"/>
      <c r="D1225" s="202"/>
      <c r="E1225" s="198"/>
      <c r="F1225" s="199"/>
      <c r="G1225" s="203"/>
      <c r="H1225" s="203"/>
    </row>
    <row r="1226" spans="1:8" ht="15" customHeight="1" x14ac:dyDescent="0.2">
      <c r="A1226" s="209"/>
      <c r="B1226" s="199"/>
      <c r="C1226" s="200"/>
      <c r="D1226" s="202"/>
      <c r="E1226" s="198"/>
      <c r="F1226" s="199"/>
      <c r="G1226" s="203"/>
      <c r="H1226" s="203"/>
    </row>
    <row r="1227" spans="1:8" ht="15" customHeight="1" x14ac:dyDescent="0.2">
      <c r="A1227" s="209"/>
      <c r="B1227" s="199"/>
      <c r="C1227" s="200"/>
      <c r="D1227" s="202"/>
      <c r="E1227" s="198"/>
      <c r="F1227" s="199"/>
      <c r="G1227" s="203"/>
      <c r="H1227" s="203"/>
    </row>
    <row r="1228" spans="1:8" ht="15" customHeight="1" x14ac:dyDescent="0.2">
      <c r="A1228" s="209"/>
      <c r="B1228" s="199"/>
      <c r="C1228" s="200"/>
      <c r="D1228" s="202"/>
      <c r="E1228" s="198"/>
      <c r="F1228" s="199"/>
      <c r="G1228" s="203"/>
      <c r="H1228" s="203"/>
    </row>
    <row r="1229" spans="1:8" ht="15" customHeight="1" x14ac:dyDescent="0.2">
      <c r="A1229" s="209"/>
      <c r="B1229" s="199"/>
      <c r="C1229" s="200"/>
      <c r="D1229" s="202"/>
      <c r="E1229" s="198"/>
      <c r="F1229" s="199"/>
      <c r="G1229" s="203"/>
      <c r="H1229" s="203"/>
    </row>
    <row r="1230" spans="1:8" ht="15" customHeight="1" x14ac:dyDescent="0.2">
      <c r="A1230" s="209"/>
      <c r="B1230" s="199"/>
      <c r="C1230" s="200"/>
      <c r="D1230" s="202"/>
      <c r="E1230" s="198"/>
      <c r="F1230" s="199"/>
      <c r="G1230" s="203"/>
      <c r="H1230" s="203"/>
    </row>
    <row r="1231" spans="1:8" ht="15" customHeight="1" x14ac:dyDescent="0.2">
      <c r="A1231" s="209"/>
      <c r="B1231" s="199"/>
      <c r="C1231" s="200"/>
      <c r="D1231" s="202"/>
      <c r="E1231" s="198"/>
      <c r="F1231" s="199"/>
      <c r="G1231" s="203"/>
      <c r="H1231" s="203"/>
    </row>
    <row r="1232" spans="1:8" ht="15" customHeight="1" x14ac:dyDescent="0.2">
      <c r="A1232" s="209"/>
      <c r="B1232" s="199"/>
      <c r="C1232" s="200"/>
      <c r="D1232" s="202"/>
      <c r="E1232" s="198"/>
      <c r="F1232" s="199"/>
      <c r="G1232" s="203"/>
      <c r="H1232" s="203"/>
    </row>
    <row r="1233" spans="1:8" ht="15" customHeight="1" x14ac:dyDescent="0.2">
      <c r="A1233" s="209"/>
      <c r="B1233" s="199"/>
      <c r="C1233" s="200"/>
      <c r="D1233" s="202"/>
      <c r="E1233" s="198"/>
      <c r="F1233" s="199"/>
      <c r="G1233" s="203"/>
      <c r="H1233" s="203"/>
    </row>
    <row r="1234" spans="1:8" ht="15" customHeight="1" x14ac:dyDescent="0.2">
      <c r="A1234" s="209"/>
      <c r="B1234" s="199"/>
      <c r="C1234" s="200"/>
      <c r="D1234" s="202"/>
      <c r="E1234" s="198"/>
      <c r="F1234" s="199"/>
      <c r="G1234" s="203"/>
      <c r="H1234" s="203"/>
    </row>
    <row r="1235" spans="1:8" ht="15" customHeight="1" x14ac:dyDescent="0.2">
      <c r="A1235" s="209"/>
      <c r="B1235" s="199"/>
      <c r="C1235" s="200"/>
      <c r="D1235" s="202"/>
      <c r="E1235" s="198"/>
      <c r="F1235" s="199"/>
      <c r="G1235" s="203"/>
      <c r="H1235" s="203"/>
    </row>
    <row r="1236" spans="1:8" ht="15" customHeight="1" x14ac:dyDescent="0.2">
      <c r="A1236" s="209"/>
      <c r="B1236" s="199"/>
      <c r="C1236" s="200"/>
      <c r="D1236" s="202"/>
      <c r="E1236" s="198"/>
      <c r="F1236" s="199"/>
      <c r="G1236" s="203"/>
      <c r="H1236" s="203"/>
    </row>
    <row r="1237" spans="1:8" ht="15" customHeight="1" x14ac:dyDescent="0.2">
      <c r="A1237" s="209"/>
      <c r="B1237" s="199"/>
      <c r="C1237" s="200"/>
      <c r="D1237" s="202"/>
      <c r="E1237" s="198"/>
      <c r="F1237" s="199"/>
      <c r="G1237" s="203"/>
      <c r="H1237" s="203"/>
    </row>
    <row r="1238" spans="1:8" ht="15" customHeight="1" x14ac:dyDescent="0.2">
      <c r="A1238" s="209"/>
      <c r="B1238" s="199"/>
      <c r="C1238" s="200"/>
      <c r="D1238" s="202"/>
      <c r="E1238" s="198"/>
      <c r="F1238" s="199"/>
      <c r="G1238" s="203"/>
      <c r="H1238" s="203"/>
    </row>
    <row r="1239" spans="1:8" ht="15" customHeight="1" x14ac:dyDescent="0.2">
      <c r="A1239" s="209"/>
      <c r="B1239" s="199"/>
      <c r="C1239" s="200"/>
      <c r="D1239" s="202"/>
      <c r="E1239" s="198"/>
      <c r="F1239" s="199"/>
      <c r="G1239" s="203"/>
      <c r="H1239" s="203"/>
    </row>
    <row r="1240" spans="1:8" ht="15" customHeight="1" x14ac:dyDescent="0.2">
      <c r="A1240" s="209"/>
      <c r="B1240" s="199"/>
      <c r="C1240" s="200"/>
      <c r="D1240" s="202"/>
      <c r="E1240" s="198"/>
      <c r="F1240" s="199"/>
      <c r="G1240" s="203"/>
      <c r="H1240" s="203"/>
    </row>
    <row r="1241" spans="1:8" ht="15" customHeight="1" x14ac:dyDescent="0.2">
      <c r="A1241" s="209"/>
      <c r="B1241" s="199"/>
      <c r="C1241" s="200"/>
      <c r="D1241" s="202"/>
      <c r="E1241" s="198"/>
      <c r="F1241" s="199"/>
      <c r="G1241" s="203"/>
      <c r="H1241" s="203"/>
    </row>
    <row r="1242" spans="1:8" ht="15" customHeight="1" x14ac:dyDescent="0.2">
      <c r="A1242" s="209"/>
      <c r="B1242" s="199"/>
      <c r="C1242" s="200"/>
      <c r="D1242" s="202"/>
      <c r="E1242" s="198"/>
      <c r="F1242" s="199"/>
      <c r="G1242" s="203"/>
      <c r="H1242" s="203"/>
    </row>
    <row r="1243" spans="1:8" ht="15" customHeight="1" x14ac:dyDescent="0.2">
      <c r="A1243" s="209"/>
      <c r="B1243" s="199"/>
      <c r="C1243" s="200"/>
      <c r="D1243" s="202"/>
      <c r="E1243" s="198"/>
      <c r="F1243" s="199"/>
      <c r="G1243" s="203"/>
      <c r="H1243" s="203"/>
    </row>
    <row r="1244" spans="1:8" ht="15" customHeight="1" x14ac:dyDescent="0.2">
      <c r="A1244" s="209"/>
      <c r="B1244" s="199"/>
      <c r="C1244" s="200"/>
      <c r="D1244" s="202"/>
      <c r="E1244" s="198"/>
      <c r="F1244" s="199"/>
      <c r="G1244" s="203"/>
      <c r="H1244" s="203"/>
    </row>
    <row r="1245" spans="1:8" ht="15" customHeight="1" x14ac:dyDescent="0.2">
      <c r="A1245" s="209"/>
      <c r="B1245" s="199"/>
      <c r="C1245" s="200"/>
      <c r="D1245" s="202"/>
      <c r="E1245" s="198"/>
      <c r="F1245" s="199"/>
      <c r="G1245" s="203"/>
      <c r="H1245" s="203"/>
    </row>
    <row r="1246" spans="1:8" ht="15" customHeight="1" x14ac:dyDescent="0.2">
      <c r="A1246" s="209"/>
      <c r="B1246" s="199"/>
      <c r="C1246" s="200"/>
      <c r="D1246" s="202"/>
      <c r="E1246" s="198"/>
      <c r="F1246" s="199"/>
      <c r="G1246" s="203"/>
      <c r="H1246" s="203"/>
    </row>
    <row r="1247" spans="1:8" ht="15" customHeight="1" x14ac:dyDescent="0.2">
      <c r="A1247" s="209"/>
      <c r="B1247" s="199"/>
      <c r="C1247" s="200"/>
      <c r="D1247" s="202"/>
      <c r="E1247" s="198"/>
      <c r="F1247" s="199"/>
      <c r="G1247" s="203"/>
      <c r="H1247" s="203"/>
    </row>
    <row r="1248" spans="1:8" ht="15" customHeight="1" x14ac:dyDescent="0.2">
      <c r="A1248" s="209"/>
      <c r="B1248" s="199"/>
      <c r="C1248" s="200"/>
      <c r="D1248" s="202"/>
      <c r="E1248" s="198"/>
      <c r="F1248" s="199"/>
      <c r="G1248" s="203"/>
      <c r="H1248" s="203"/>
    </row>
    <row r="1249" spans="1:8" ht="15" customHeight="1" x14ac:dyDescent="0.2">
      <c r="A1249" s="209"/>
      <c r="B1249" s="199"/>
      <c r="C1249" s="200"/>
      <c r="D1249" s="202"/>
      <c r="E1249" s="198"/>
      <c r="F1249" s="199"/>
      <c r="G1249" s="203"/>
      <c r="H1249" s="203"/>
    </row>
    <row r="1250" spans="1:8" ht="15" customHeight="1" x14ac:dyDescent="0.2">
      <c r="A1250" s="209"/>
      <c r="B1250" s="199"/>
      <c r="C1250" s="200"/>
      <c r="D1250" s="202"/>
      <c r="E1250" s="198"/>
      <c r="F1250" s="199"/>
      <c r="G1250" s="203"/>
      <c r="H1250" s="203"/>
    </row>
    <row r="1251" spans="1:8" ht="15" customHeight="1" x14ac:dyDescent="0.2">
      <c r="A1251" s="209"/>
      <c r="B1251" s="199"/>
      <c r="C1251" s="200"/>
      <c r="D1251" s="202"/>
      <c r="E1251" s="198"/>
      <c r="F1251" s="199"/>
      <c r="G1251" s="203"/>
      <c r="H1251" s="203"/>
    </row>
    <row r="1252" spans="1:8" ht="15" customHeight="1" x14ac:dyDescent="0.2">
      <c r="A1252" s="209"/>
      <c r="B1252" s="199"/>
      <c r="C1252" s="200"/>
      <c r="D1252" s="202"/>
      <c r="E1252" s="198"/>
      <c r="F1252" s="199"/>
      <c r="G1252" s="203"/>
      <c r="H1252" s="203"/>
    </row>
    <row r="1253" spans="1:8" ht="15" customHeight="1" x14ac:dyDescent="0.2">
      <c r="A1253" s="209"/>
      <c r="B1253" s="199"/>
      <c r="C1253" s="200"/>
      <c r="D1253" s="202"/>
      <c r="E1253" s="198"/>
      <c r="F1253" s="199"/>
      <c r="G1253" s="203"/>
      <c r="H1253" s="203"/>
    </row>
    <row r="1254" spans="1:8" ht="15" customHeight="1" x14ac:dyDescent="0.2">
      <c r="A1254" s="209"/>
      <c r="B1254" s="199"/>
      <c r="C1254" s="200"/>
      <c r="D1254" s="202"/>
      <c r="E1254" s="198"/>
      <c r="F1254" s="199"/>
      <c r="G1254" s="203"/>
      <c r="H1254" s="203"/>
    </row>
    <row r="1255" spans="1:8" ht="15" customHeight="1" x14ac:dyDescent="0.2">
      <c r="A1255" s="209"/>
      <c r="B1255" s="199"/>
      <c r="C1255" s="200"/>
      <c r="D1255" s="202"/>
      <c r="E1255" s="198"/>
      <c r="F1255" s="199"/>
      <c r="G1255" s="203"/>
      <c r="H1255" s="203"/>
    </row>
    <row r="1256" spans="1:8" ht="15" customHeight="1" x14ac:dyDescent="0.2">
      <c r="A1256" s="209"/>
      <c r="B1256" s="199"/>
      <c r="C1256" s="200"/>
      <c r="D1256" s="202"/>
      <c r="E1256" s="198"/>
      <c r="F1256" s="199"/>
      <c r="G1256" s="203"/>
      <c r="H1256" s="203"/>
    </row>
    <row r="1257" spans="1:8" ht="15" customHeight="1" x14ac:dyDescent="0.2">
      <c r="A1257" s="209"/>
      <c r="B1257" s="199"/>
      <c r="C1257" s="200"/>
      <c r="D1257" s="202"/>
      <c r="E1257" s="198"/>
      <c r="F1257" s="199"/>
      <c r="G1257" s="203"/>
      <c r="H1257" s="203"/>
    </row>
    <row r="1258" spans="1:8" ht="15" customHeight="1" x14ac:dyDescent="0.2">
      <c r="A1258" s="209"/>
      <c r="B1258" s="199"/>
      <c r="C1258" s="200"/>
      <c r="D1258" s="202"/>
      <c r="E1258" s="198"/>
      <c r="F1258" s="199"/>
      <c r="G1258" s="203"/>
      <c r="H1258" s="203"/>
    </row>
    <row r="1259" spans="1:8" ht="15" customHeight="1" x14ac:dyDescent="0.2">
      <c r="A1259" s="209"/>
      <c r="B1259" s="199"/>
      <c r="C1259" s="200"/>
      <c r="D1259" s="202"/>
      <c r="E1259" s="198"/>
      <c r="F1259" s="199"/>
      <c r="G1259" s="203"/>
      <c r="H1259" s="203"/>
    </row>
    <row r="1260" spans="1:8" ht="15" customHeight="1" x14ac:dyDescent="0.2">
      <c r="A1260" s="209"/>
      <c r="B1260" s="199"/>
      <c r="C1260" s="200"/>
      <c r="D1260" s="202"/>
      <c r="E1260" s="198"/>
      <c r="F1260" s="199"/>
      <c r="G1260" s="203"/>
      <c r="H1260" s="203"/>
    </row>
    <row r="1261" spans="1:8" ht="15" customHeight="1" x14ac:dyDescent="0.2">
      <c r="A1261" s="209"/>
      <c r="B1261" s="199"/>
      <c r="C1261" s="200"/>
      <c r="D1261" s="202"/>
      <c r="E1261" s="198"/>
      <c r="F1261" s="199"/>
      <c r="G1261" s="203"/>
      <c r="H1261" s="203"/>
    </row>
    <row r="1262" spans="1:8" ht="15" customHeight="1" x14ac:dyDescent="0.2">
      <c r="A1262" s="209"/>
      <c r="B1262" s="199"/>
      <c r="C1262" s="200"/>
      <c r="D1262" s="202"/>
      <c r="E1262" s="198"/>
      <c r="F1262" s="199"/>
      <c r="G1262" s="203"/>
      <c r="H1262" s="203"/>
    </row>
    <row r="1263" spans="1:8" ht="15" customHeight="1" x14ac:dyDescent="0.2">
      <c r="A1263" s="209"/>
      <c r="B1263" s="199"/>
      <c r="C1263" s="200"/>
      <c r="D1263" s="202"/>
      <c r="E1263" s="198"/>
      <c r="F1263" s="199"/>
      <c r="G1263" s="203"/>
      <c r="H1263" s="203"/>
    </row>
    <row r="1264" spans="1:8" ht="15" customHeight="1" x14ac:dyDescent="0.2">
      <c r="A1264" s="209"/>
      <c r="B1264" s="199"/>
      <c r="C1264" s="200"/>
      <c r="D1264" s="202"/>
      <c r="E1264" s="198"/>
      <c r="F1264" s="199"/>
      <c r="G1264" s="203"/>
      <c r="H1264" s="203"/>
    </row>
    <row r="1265" spans="1:8" ht="15" customHeight="1" x14ac:dyDescent="0.2">
      <c r="A1265" s="209"/>
      <c r="B1265" s="199"/>
      <c r="C1265" s="200"/>
      <c r="D1265" s="202"/>
      <c r="E1265" s="198"/>
      <c r="F1265" s="199"/>
      <c r="G1265" s="203"/>
      <c r="H1265" s="203"/>
    </row>
    <row r="1266" spans="1:8" ht="15" customHeight="1" x14ac:dyDescent="0.2">
      <c r="A1266" s="209"/>
      <c r="B1266" s="199"/>
      <c r="C1266" s="200"/>
      <c r="D1266" s="202"/>
      <c r="E1266" s="198"/>
      <c r="F1266" s="199"/>
      <c r="G1266" s="203"/>
      <c r="H1266" s="203"/>
    </row>
    <row r="1267" spans="1:8" ht="15" customHeight="1" x14ac:dyDescent="0.2">
      <c r="A1267" s="209"/>
      <c r="B1267" s="199"/>
      <c r="C1267" s="200"/>
      <c r="D1267" s="202"/>
      <c r="E1267" s="198"/>
      <c r="F1267" s="199"/>
      <c r="G1267" s="203"/>
      <c r="H1267" s="203"/>
    </row>
    <row r="1268" spans="1:8" ht="15" customHeight="1" x14ac:dyDescent="0.2">
      <c r="A1268" s="209"/>
      <c r="B1268" s="199"/>
      <c r="C1268" s="200"/>
      <c r="D1268" s="202"/>
      <c r="E1268" s="198"/>
      <c r="F1268" s="199"/>
      <c r="G1268" s="203"/>
      <c r="H1268" s="203"/>
    </row>
    <row r="1269" spans="1:8" ht="15" customHeight="1" x14ac:dyDescent="0.2">
      <c r="A1269" s="209"/>
      <c r="B1269" s="199"/>
      <c r="C1269" s="200"/>
      <c r="D1269" s="202"/>
      <c r="E1269" s="198"/>
      <c r="F1269" s="199"/>
      <c r="G1269" s="203"/>
      <c r="H1269" s="203"/>
    </row>
    <row r="1270" spans="1:8" ht="15" customHeight="1" x14ac:dyDescent="0.2">
      <c r="A1270" s="209"/>
      <c r="B1270" s="199"/>
      <c r="C1270" s="200"/>
      <c r="D1270" s="202"/>
      <c r="E1270" s="198"/>
      <c r="F1270" s="199"/>
      <c r="G1270" s="203"/>
      <c r="H1270" s="203"/>
    </row>
    <row r="1271" spans="1:8" ht="15" customHeight="1" x14ac:dyDescent="0.2">
      <c r="A1271" s="209"/>
      <c r="B1271" s="199"/>
      <c r="C1271" s="200"/>
      <c r="D1271" s="202"/>
      <c r="E1271" s="198"/>
      <c r="F1271" s="199"/>
      <c r="G1271" s="203"/>
      <c r="H1271" s="203"/>
    </row>
    <row r="1272" spans="1:8" ht="15" customHeight="1" x14ac:dyDescent="0.2">
      <c r="A1272" s="209"/>
      <c r="B1272" s="199"/>
      <c r="C1272" s="200"/>
      <c r="D1272" s="202"/>
      <c r="E1272" s="198"/>
      <c r="F1272" s="199"/>
      <c r="G1272" s="203"/>
      <c r="H1272" s="203"/>
    </row>
    <row r="1273" spans="1:8" ht="15" customHeight="1" x14ac:dyDescent="0.2">
      <c r="A1273" s="209"/>
      <c r="B1273" s="199"/>
      <c r="C1273" s="200"/>
      <c r="D1273" s="202"/>
      <c r="E1273" s="198"/>
      <c r="F1273" s="199"/>
      <c r="G1273" s="203"/>
      <c r="H1273" s="203"/>
    </row>
    <row r="1274" spans="1:8" ht="15" customHeight="1" x14ac:dyDescent="0.2">
      <c r="A1274" s="209"/>
      <c r="B1274" s="199"/>
      <c r="C1274" s="200"/>
      <c r="D1274" s="202"/>
      <c r="E1274" s="198"/>
      <c r="F1274" s="199"/>
      <c r="G1274" s="203"/>
      <c r="H1274" s="203"/>
    </row>
    <row r="1275" spans="1:8" ht="15" customHeight="1" x14ac:dyDescent="0.2">
      <c r="A1275" s="209"/>
      <c r="B1275" s="199"/>
      <c r="C1275" s="200"/>
      <c r="D1275" s="202"/>
      <c r="E1275" s="198"/>
      <c r="F1275" s="199"/>
      <c r="G1275" s="203"/>
      <c r="H1275" s="203"/>
    </row>
    <row r="1276" spans="1:8" ht="15" customHeight="1" x14ac:dyDescent="0.2">
      <c r="A1276" s="209"/>
      <c r="B1276" s="199"/>
      <c r="C1276" s="200"/>
      <c r="D1276" s="202"/>
      <c r="E1276" s="198"/>
      <c r="F1276" s="199"/>
      <c r="G1276" s="203"/>
      <c r="H1276" s="203"/>
    </row>
    <row r="1277" spans="1:8" ht="15" customHeight="1" x14ac:dyDescent="0.2">
      <c r="A1277" s="209"/>
      <c r="B1277" s="199"/>
      <c r="C1277" s="200"/>
      <c r="D1277" s="202"/>
      <c r="E1277" s="198"/>
      <c r="F1277" s="199"/>
      <c r="G1277" s="203"/>
      <c r="H1277" s="203"/>
    </row>
    <row r="1278" spans="1:8" ht="15" customHeight="1" x14ac:dyDescent="0.2">
      <c r="A1278" s="209"/>
      <c r="B1278" s="199"/>
      <c r="C1278" s="200"/>
      <c r="D1278" s="202"/>
      <c r="E1278" s="198"/>
      <c r="F1278" s="199"/>
      <c r="G1278" s="203"/>
      <c r="H1278" s="203"/>
    </row>
    <row r="1279" spans="1:8" ht="15" customHeight="1" x14ac:dyDescent="0.2">
      <c r="A1279" s="209"/>
      <c r="B1279" s="199"/>
      <c r="C1279" s="200"/>
      <c r="D1279" s="202"/>
      <c r="E1279" s="198"/>
      <c r="F1279" s="199"/>
      <c r="G1279" s="203"/>
      <c r="H1279" s="203"/>
    </row>
    <row r="1280" spans="1:8" ht="15" customHeight="1" x14ac:dyDescent="0.2">
      <c r="A1280" s="209"/>
      <c r="B1280" s="199"/>
      <c r="C1280" s="200"/>
      <c r="D1280" s="202"/>
      <c r="E1280" s="198"/>
      <c r="F1280" s="199"/>
      <c r="G1280" s="203"/>
      <c r="H1280" s="203"/>
    </row>
    <row r="1281" spans="1:8" ht="15" customHeight="1" x14ac:dyDescent="0.2">
      <c r="A1281" s="209"/>
      <c r="B1281" s="199"/>
      <c r="C1281" s="200"/>
      <c r="D1281" s="202"/>
      <c r="E1281" s="198"/>
      <c r="F1281" s="199"/>
      <c r="G1281" s="203"/>
      <c r="H1281" s="203"/>
    </row>
    <row r="1282" spans="1:8" ht="15" customHeight="1" x14ac:dyDescent="0.2">
      <c r="A1282" s="209"/>
      <c r="B1282" s="199"/>
      <c r="C1282" s="200"/>
      <c r="D1282" s="202"/>
      <c r="E1282" s="198"/>
      <c r="F1282" s="199"/>
      <c r="G1282" s="203"/>
      <c r="H1282" s="203"/>
    </row>
    <row r="1283" spans="1:8" ht="15" customHeight="1" x14ac:dyDescent="0.2">
      <c r="A1283" s="209"/>
      <c r="B1283" s="199"/>
      <c r="C1283" s="200"/>
      <c r="D1283" s="202"/>
      <c r="E1283" s="198"/>
      <c r="F1283" s="199"/>
      <c r="G1283" s="203"/>
      <c r="H1283" s="203"/>
    </row>
    <row r="1284" spans="1:8" ht="15" customHeight="1" x14ac:dyDescent="0.2">
      <c r="A1284" s="209"/>
      <c r="B1284" s="199"/>
      <c r="C1284" s="200"/>
      <c r="D1284" s="202"/>
      <c r="E1284" s="198"/>
      <c r="F1284" s="199"/>
      <c r="G1284" s="203"/>
      <c r="H1284" s="203"/>
    </row>
    <row r="1285" spans="1:8" ht="15" customHeight="1" x14ac:dyDescent="0.2">
      <c r="A1285" s="209"/>
      <c r="B1285" s="199"/>
      <c r="C1285" s="200"/>
      <c r="D1285" s="202"/>
      <c r="E1285" s="198"/>
      <c r="F1285" s="199"/>
      <c r="G1285" s="203"/>
      <c r="H1285" s="203"/>
    </row>
    <row r="1286" spans="1:8" ht="15" customHeight="1" x14ac:dyDescent="0.2">
      <c r="A1286" s="209"/>
      <c r="B1286" s="199"/>
      <c r="C1286" s="200"/>
      <c r="D1286" s="202"/>
      <c r="E1286" s="198"/>
      <c r="F1286" s="199"/>
      <c r="G1286" s="203"/>
      <c r="H1286" s="203"/>
    </row>
    <row r="1287" spans="1:8" ht="15" customHeight="1" x14ac:dyDescent="0.2">
      <c r="A1287" s="209"/>
      <c r="B1287" s="199"/>
      <c r="C1287" s="200"/>
      <c r="D1287" s="202"/>
      <c r="E1287" s="198"/>
      <c r="F1287" s="199"/>
      <c r="G1287" s="203"/>
      <c r="H1287" s="203"/>
    </row>
    <row r="1288" spans="1:8" ht="15" customHeight="1" x14ac:dyDescent="0.2">
      <c r="A1288" s="209"/>
      <c r="B1288" s="199"/>
      <c r="C1288" s="200"/>
      <c r="D1288" s="202"/>
      <c r="E1288" s="198"/>
      <c r="F1288" s="199"/>
      <c r="G1288" s="203"/>
      <c r="H1288" s="203"/>
    </row>
    <row r="1289" spans="1:8" ht="15" customHeight="1" x14ac:dyDescent="0.2">
      <c r="A1289" s="209"/>
      <c r="B1289" s="199"/>
      <c r="C1289" s="200"/>
      <c r="D1289" s="202"/>
      <c r="E1289" s="198"/>
      <c r="F1289" s="199"/>
      <c r="G1289" s="203"/>
      <c r="H1289" s="203"/>
    </row>
    <row r="1290" spans="1:8" ht="15" customHeight="1" x14ac:dyDescent="0.2">
      <c r="A1290" s="209"/>
      <c r="B1290" s="199"/>
      <c r="C1290" s="200"/>
      <c r="D1290" s="202"/>
      <c r="E1290" s="198"/>
      <c r="F1290" s="199"/>
      <c r="G1290" s="203"/>
      <c r="H1290" s="203"/>
    </row>
    <row r="1291" spans="1:8" ht="15" customHeight="1" x14ac:dyDescent="0.2">
      <c r="A1291" s="209"/>
      <c r="B1291" s="199"/>
      <c r="C1291" s="200"/>
      <c r="D1291" s="202"/>
      <c r="E1291" s="198"/>
      <c r="F1291" s="199"/>
      <c r="G1291" s="203"/>
      <c r="H1291" s="203"/>
    </row>
    <row r="1292" spans="1:8" ht="15" customHeight="1" x14ac:dyDescent="0.2">
      <c r="A1292" s="209"/>
      <c r="B1292" s="199"/>
      <c r="C1292" s="200"/>
      <c r="D1292" s="202"/>
      <c r="E1292" s="198"/>
      <c r="F1292" s="199"/>
      <c r="G1292" s="203"/>
      <c r="H1292" s="203"/>
    </row>
    <row r="1293" spans="1:8" ht="15" customHeight="1" x14ac:dyDescent="0.2">
      <c r="A1293" s="209"/>
      <c r="B1293" s="199"/>
      <c r="C1293" s="200"/>
      <c r="D1293" s="202"/>
      <c r="E1293" s="198"/>
      <c r="F1293" s="199"/>
      <c r="G1293" s="203"/>
      <c r="H1293" s="203"/>
    </row>
    <row r="1294" spans="1:8" ht="15" customHeight="1" x14ac:dyDescent="0.2">
      <c r="A1294" s="209"/>
      <c r="B1294" s="199"/>
      <c r="C1294" s="200"/>
      <c r="D1294" s="202"/>
      <c r="E1294" s="198"/>
      <c r="F1294" s="199"/>
      <c r="G1294" s="203"/>
      <c r="H1294" s="203"/>
    </row>
    <row r="1295" spans="1:8" ht="15" customHeight="1" x14ac:dyDescent="0.2">
      <c r="A1295" s="209"/>
      <c r="B1295" s="199"/>
      <c r="C1295" s="200"/>
      <c r="D1295" s="202"/>
      <c r="E1295" s="198"/>
      <c r="F1295" s="199"/>
      <c r="G1295" s="203"/>
      <c r="H1295" s="203"/>
    </row>
    <row r="1296" spans="1:8" ht="15" customHeight="1" x14ac:dyDescent="0.2">
      <c r="A1296" s="209"/>
      <c r="B1296" s="199"/>
      <c r="C1296" s="200"/>
      <c r="D1296" s="202"/>
      <c r="E1296" s="198"/>
      <c r="F1296" s="199"/>
      <c r="G1296" s="203"/>
      <c r="H1296" s="203"/>
    </row>
    <row r="1297" spans="1:8" ht="15" customHeight="1" x14ac:dyDescent="0.2">
      <c r="A1297" s="209"/>
      <c r="B1297" s="199"/>
      <c r="C1297" s="200"/>
      <c r="D1297" s="202"/>
      <c r="E1297" s="198"/>
      <c r="F1297" s="199"/>
      <c r="G1297" s="203"/>
      <c r="H1297" s="203"/>
    </row>
    <row r="1298" spans="1:8" ht="15" customHeight="1" x14ac:dyDescent="0.2">
      <c r="A1298" s="209"/>
      <c r="B1298" s="199"/>
      <c r="C1298" s="200"/>
      <c r="D1298" s="202"/>
      <c r="E1298" s="198"/>
      <c r="F1298" s="199"/>
      <c r="G1298" s="203"/>
      <c r="H1298" s="203"/>
    </row>
    <row r="1299" spans="1:8" ht="15" customHeight="1" x14ac:dyDescent="0.2">
      <c r="A1299" s="209"/>
      <c r="B1299" s="199"/>
      <c r="C1299" s="200"/>
      <c r="D1299" s="202"/>
      <c r="E1299" s="198"/>
      <c r="F1299" s="199"/>
      <c r="G1299" s="203"/>
      <c r="H1299" s="203"/>
    </row>
    <row r="1300" spans="1:8" ht="15" customHeight="1" x14ac:dyDescent="0.2">
      <c r="A1300" s="209"/>
      <c r="B1300" s="199"/>
      <c r="C1300" s="200"/>
      <c r="D1300" s="202"/>
      <c r="E1300" s="198"/>
      <c r="F1300" s="199"/>
      <c r="G1300" s="203"/>
      <c r="H1300" s="203"/>
    </row>
    <row r="1301" spans="1:8" ht="15" customHeight="1" x14ac:dyDescent="0.2">
      <c r="A1301" s="209"/>
      <c r="B1301" s="199"/>
      <c r="C1301" s="200"/>
      <c r="D1301" s="202"/>
      <c r="E1301" s="198"/>
      <c r="F1301" s="199"/>
      <c r="G1301" s="203"/>
      <c r="H1301" s="203"/>
    </row>
    <row r="1302" spans="1:8" ht="15" customHeight="1" x14ac:dyDescent="0.2">
      <c r="A1302" s="209"/>
      <c r="B1302" s="199"/>
      <c r="C1302" s="200"/>
      <c r="D1302" s="202"/>
      <c r="E1302" s="198"/>
      <c r="F1302" s="199"/>
      <c r="G1302" s="203"/>
      <c r="H1302" s="203"/>
    </row>
    <row r="1303" spans="1:8" ht="15" customHeight="1" x14ac:dyDescent="0.2">
      <c r="A1303" s="209"/>
      <c r="B1303" s="199"/>
      <c r="C1303" s="200"/>
      <c r="D1303" s="202"/>
      <c r="E1303" s="198"/>
      <c r="F1303" s="199"/>
      <c r="G1303" s="203"/>
      <c r="H1303" s="203"/>
    </row>
    <row r="1304" spans="1:8" ht="15" customHeight="1" x14ac:dyDescent="0.2">
      <c r="A1304" s="209"/>
      <c r="B1304" s="199"/>
      <c r="C1304" s="200"/>
      <c r="D1304" s="202"/>
      <c r="E1304" s="198"/>
      <c r="F1304" s="199"/>
      <c r="G1304" s="203"/>
      <c r="H1304" s="203"/>
    </row>
    <row r="1305" spans="1:8" ht="15" customHeight="1" x14ac:dyDescent="0.2">
      <c r="A1305" s="209"/>
      <c r="B1305" s="199"/>
      <c r="C1305" s="200"/>
      <c r="D1305" s="202"/>
      <c r="E1305" s="198"/>
      <c r="F1305" s="199"/>
      <c r="G1305" s="203"/>
      <c r="H1305" s="203"/>
    </row>
    <row r="1306" spans="1:8" ht="15" customHeight="1" x14ac:dyDescent="0.2">
      <c r="A1306" s="209"/>
      <c r="B1306" s="199"/>
      <c r="C1306" s="200"/>
      <c r="D1306" s="202"/>
      <c r="E1306" s="198"/>
      <c r="F1306" s="199"/>
      <c r="G1306" s="203"/>
      <c r="H1306" s="203"/>
    </row>
    <row r="1307" spans="1:8" ht="15" customHeight="1" x14ac:dyDescent="0.2">
      <c r="A1307" s="209"/>
      <c r="B1307" s="199"/>
      <c r="C1307" s="200"/>
      <c r="D1307" s="202"/>
      <c r="E1307" s="198"/>
      <c r="F1307" s="199"/>
      <c r="G1307" s="203"/>
      <c r="H1307" s="203"/>
    </row>
    <row r="1308" spans="1:8" ht="15" customHeight="1" x14ac:dyDescent="0.2">
      <c r="A1308" s="209"/>
      <c r="B1308" s="199"/>
      <c r="C1308" s="200"/>
      <c r="D1308" s="202"/>
      <c r="E1308" s="198"/>
      <c r="F1308" s="199"/>
      <c r="G1308" s="203"/>
      <c r="H1308" s="203"/>
    </row>
    <row r="1309" spans="1:8" ht="15" customHeight="1" x14ac:dyDescent="0.2">
      <c r="A1309" s="209"/>
      <c r="B1309" s="199"/>
      <c r="C1309" s="200"/>
      <c r="D1309" s="202"/>
      <c r="E1309" s="198"/>
      <c r="F1309" s="199"/>
      <c r="G1309" s="203"/>
      <c r="H1309" s="203"/>
    </row>
    <row r="1310" spans="1:8" ht="15" customHeight="1" x14ac:dyDescent="0.2">
      <c r="A1310" s="209"/>
      <c r="B1310" s="199"/>
      <c r="C1310" s="200"/>
      <c r="D1310" s="202"/>
      <c r="E1310" s="198"/>
      <c r="F1310" s="199"/>
      <c r="G1310" s="203"/>
      <c r="H1310" s="203"/>
    </row>
    <row r="1311" spans="1:8" ht="15" customHeight="1" x14ac:dyDescent="0.2">
      <c r="A1311" s="209"/>
      <c r="B1311" s="199"/>
      <c r="C1311" s="200"/>
      <c r="D1311" s="202"/>
      <c r="E1311" s="198"/>
      <c r="F1311" s="199"/>
      <c r="G1311" s="203"/>
      <c r="H1311" s="203"/>
    </row>
    <row r="1312" spans="1:8" ht="15" customHeight="1" x14ac:dyDescent="0.2">
      <c r="A1312" s="209"/>
      <c r="B1312" s="199"/>
      <c r="C1312" s="200"/>
      <c r="D1312" s="202"/>
      <c r="E1312" s="198"/>
      <c r="F1312" s="199"/>
      <c r="G1312" s="203"/>
      <c r="H1312" s="203"/>
    </row>
    <row r="1313" spans="1:8" ht="15" customHeight="1" x14ac:dyDescent="0.2">
      <c r="A1313" s="209"/>
      <c r="B1313" s="199"/>
      <c r="C1313" s="200"/>
      <c r="D1313" s="202"/>
      <c r="E1313" s="198"/>
      <c r="F1313" s="199"/>
      <c r="G1313" s="203"/>
      <c r="H1313" s="203"/>
    </row>
    <row r="1314" spans="1:8" ht="15" customHeight="1" x14ac:dyDescent="0.2">
      <c r="A1314" s="209"/>
      <c r="B1314" s="199"/>
      <c r="C1314" s="200"/>
      <c r="D1314" s="202"/>
      <c r="E1314" s="198"/>
      <c r="F1314" s="199"/>
      <c r="G1314" s="203"/>
      <c r="H1314" s="203"/>
    </row>
    <row r="1315" spans="1:8" ht="15" customHeight="1" x14ac:dyDescent="0.2">
      <c r="A1315" s="209"/>
      <c r="B1315" s="199"/>
      <c r="C1315" s="200"/>
      <c r="D1315" s="202"/>
      <c r="E1315" s="198"/>
      <c r="F1315" s="199"/>
      <c r="G1315" s="203"/>
      <c r="H1315" s="203"/>
    </row>
    <row r="1316" spans="1:8" ht="15" customHeight="1" x14ac:dyDescent="0.2">
      <c r="A1316" s="209"/>
      <c r="B1316" s="199"/>
      <c r="C1316" s="200"/>
      <c r="D1316" s="202"/>
      <c r="E1316" s="198"/>
      <c r="F1316" s="199"/>
      <c r="G1316" s="203"/>
      <c r="H1316" s="203"/>
    </row>
    <row r="1317" spans="1:8" ht="15" customHeight="1" x14ac:dyDescent="0.2">
      <c r="A1317" s="209"/>
      <c r="B1317" s="199"/>
      <c r="C1317" s="200"/>
      <c r="D1317" s="202"/>
      <c r="E1317" s="198"/>
      <c r="F1317" s="199"/>
      <c r="G1317" s="203"/>
      <c r="H1317" s="203"/>
    </row>
    <row r="1318" spans="1:8" ht="15" customHeight="1" x14ac:dyDescent="0.2">
      <c r="A1318" s="209"/>
      <c r="B1318" s="199"/>
      <c r="C1318" s="200"/>
      <c r="D1318" s="202"/>
      <c r="E1318" s="198"/>
      <c r="F1318" s="199"/>
      <c r="G1318" s="203"/>
      <c r="H1318" s="203"/>
    </row>
    <row r="1319" spans="1:8" ht="15" customHeight="1" x14ac:dyDescent="0.2">
      <c r="A1319" s="209"/>
      <c r="B1319" s="199"/>
      <c r="C1319" s="200"/>
      <c r="D1319" s="202"/>
      <c r="E1319" s="198"/>
      <c r="F1319" s="199"/>
      <c r="G1319" s="203"/>
      <c r="H1319" s="203"/>
    </row>
    <row r="1320" spans="1:8" ht="15" customHeight="1" x14ac:dyDescent="0.2">
      <c r="A1320" s="209"/>
      <c r="B1320" s="199"/>
      <c r="C1320" s="200"/>
      <c r="D1320" s="202"/>
      <c r="E1320" s="198"/>
      <c r="F1320" s="199"/>
      <c r="G1320" s="203"/>
      <c r="H1320" s="203"/>
    </row>
    <row r="1321" spans="1:8" ht="15" customHeight="1" x14ac:dyDescent="0.2">
      <c r="A1321" s="209"/>
      <c r="B1321" s="199"/>
      <c r="C1321" s="200"/>
      <c r="D1321" s="202"/>
      <c r="E1321" s="198"/>
      <c r="F1321" s="199"/>
      <c r="G1321" s="203"/>
      <c r="H1321" s="203"/>
    </row>
    <row r="1322" spans="1:8" ht="15" customHeight="1" x14ac:dyDescent="0.2">
      <c r="A1322" s="209"/>
      <c r="B1322" s="199"/>
      <c r="C1322" s="200"/>
      <c r="D1322" s="202"/>
      <c r="E1322" s="198"/>
      <c r="F1322" s="199"/>
      <c r="G1322" s="203"/>
      <c r="H1322" s="203"/>
    </row>
    <row r="1323" spans="1:8" ht="15" customHeight="1" x14ac:dyDescent="0.2">
      <c r="A1323" s="209"/>
      <c r="B1323" s="199"/>
      <c r="C1323" s="200"/>
      <c r="D1323" s="202"/>
      <c r="E1323" s="198"/>
      <c r="F1323" s="199"/>
      <c r="G1323" s="203"/>
      <c r="H1323" s="203"/>
    </row>
    <row r="1324" spans="1:8" ht="15" customHeight="1" x14ac:dyDescent="0.2">
      <c r="A1324" s="209"/>
      <c r="B1324" s="199"/>
      <c r="C1324" s="200"/>
      <c r="D1324" s="202"/>
      <c r="E1324" s="198"/>
      <c r="F1324" s="199"/>
      <c r="G1324" s="203"/>
      <c r="H1324" s="203"/>
    </row>
    <row r="1325" spans="1:8" ht="15" customHeight="1" x14ac:dyDescent="0.2">
      <c r="A1325" s="209"/>
      <c r="B1325" s="199"/>
      <c r="C1325" s="200"/>
      <c r="D1325" s="202"/>
      <c r="E1325" s="198"/>
      <c r="F1325" s="199"/>
      <c r="G1325" s="203"/>
      <c r="H1325" s="203"/>
    </row>
    <row r="1326" spans="1:8" ht="15" customHeight="1" x14ac:dyDescent="0.2">
      <c r="A1326" s="209"/>
      <c r="B1326" s="199"/>
      <c r="C1326" s="200"/>
      <c r="D1326" s="202"/>
      <c r="E1326" s="198"/>
      <c r="F1326" s="199"/>
      <c r="G1326" s="203"/>
      <c r="H1326" s="203"/>
    </row>
    <row r="1327" spans="1:8" ht="15" customHeight="1" x14ac:dyDescent="0.2">
      <c r="A1327" s="209"/>
      <c r="B1327" s="199"/>
      <c r="C1327" s="200"/>
      <c r="D1327" s="202"/>
      <c r="E1327" s="198"/>
      <c r="F1327" s="199"/>
      <c r="G1327" s="203"/>
      <c r="H1327" s="203"/>
    </row>
    <row r="1328" spans="1:8" ht="15" customHeight="1" x14ac:dyDescent="0.2">
      <c r="A1328" s="209"/>
      <c r="B1328" s="199"/>
      <c r="C1328" s="200"/>
      <c r="D1328" s="202"/>
      <c r="E1328" s="198"/>
      <c r="F1328" s="199"/>
      <c r="G1328" s="203"/>
      <c r="H1328" s="203"/>
    </row>
    <row r="1329" spans="1:8" ht="15" customHeight="1" x14ac:dyDescent="0.2">
      <c r="A1329" s="209"/>
      <c r="B1329" s="199"/>
      <c r="C1329" s="200"/>
      <c r="D1329" s="202"/>
      <c r="E1329" s="198"/>
      <c r="F1329" s="199"/>
      <c r="G1329" s="203"/>
      <c r="H1329" s="203"/>
    </row>
    <row r="1330" spans="1:8" ht="15" customHeight="1" x14ac:dyDescent="0.2">
      <c r="A1330" s="209"/>
      <c r="B1330" s="199"/>
      <c r="C1330" s="200"/>
      <c r="D1330" s="202"/>
      <c r="E1330" s="198"/>
      <c r="F1330" s="199"/>
      <c r="G1330" s="203"/>
      <c r="H1330" s="203"/>
    </row>
    <row r="1331" spans="1:8" ht="15" customHeight="1" x14ac:dyDescent="0.2">
      <c r="A1331" s="209"/>
      <c r="B1331" s="199"/>
      <c r="C1331" s="200"/>
      <c r="D1331" s="202"/>
      <c r="E1331" s="198"/>
      <c r="F1331" s="199"/>
      <c r="G1331" s="203"/>
      <c r="H1331" s="203"/>
    </row>
    <row r="1332" spans="1:8" ht="15" customHeight="1" x14ac:dyDescent="0.2">
      <c r="A1332" s="209"/>
      <c r="B1332" s="199"/>
      <c r="C1332" s="200"/>
      <c r="D1332" s="202"/>
      <c r="E1332" s="198"/>
      <c r="F1332" s="199"/>
      <c r="G1332" s="203"/>
      <c r="H1332" s="203"/>
    </row>
    <row r="1333" spans="1:8" ht="15" customHeight="1" x14ac:dyDescent="0.2">
      <c r="A1333" s="209"/>
      <c r="B1333" s="199"/>
      <c r="C1333" s="200"/>
      <c r="D1333" s="202"/>
      <c r="E1333" s="198"/>
      <c r="F1333" s="199"/>
      <c r="G1333" s="203"/>
      <c r="H1333" s="203"/>
    </row>
    <row r="1334" spans="1:8" ht="15" customHeight="1" x14ac:dyDescent="0.2">
      <c r="A1334" s="209"/>
      <c r="B1334" s="199"/>
      <c r="C1334" s="200"/>
      <c r="D1334" s="202"/>
      <c r="E1334" s="198"/>
      <c r="F1334" s="199"/>
      <c r="G1334" s="203"/>
      <c r="H1334" s="203"/>
    </row>
    <row r="1335" spans="1:8" ht="15" customHeight="1" x14ac:dyDescent="0.2">
      <c r="A1335" s="209"/>
      <c r="B1335" s="199"/>
      <c r="C1335" s="200"/>
      <c r="D1335" s="202"/>
      <c r="E1335" s="198"/>
      <c r="F1335" s="199"/>
      <c r="G1335" s="203"/>
      <c r="H1335" s="203"/>
    </row>
    <row r="1336" spans="1:8" ht="15" customHeight="1" x14ac:dyDescent="0.2">
      <c r="A1336" s="209"/>
      <c r="B1336" s="199"/>
      <c r="C1336" s="200"/>
      <c r="D1336" s="202"/>
      <c r="E1336" s="198"/>
      <c r="F1336" s="199"/>
      <c r="G1336" s="203"/>
      <c r="H1336" s="203"/>
    </row>
    <row r="1337" spans="1:8" ht="15" customHeight="1" x14ac:dyDescent="0.2">
      <c r="A1337" s="209"/>
      <c r="B1337" s="199"/>
      <c r="C1337" s="200"/>
      <c r="D1337" s="202"/>
      <c r="E1337" s="198"/>
      <c r="F1337" s="199"/>
      <c r="G1337" s="203"/>
      <c r="H1337" s="203"/>
    </row>
    <row r="1338" spans="1:8" ht="15" customHeight="1" x14ac:dyDescent="0.2">
      <c r="A1338" s="209"/>
      <c r="B1338" s="199"/>
      <c r="C1338" s="200"/>
      <c r="D1338" s="202"/>
      <c r="E1338" s="198"/>
      <c r="F1338" s="199"/>
      <c r="G1338" s="203"/>
      <c r="H1338" s="203"/>
    </row>
    <row r="1339" spans="1:8" ht="15" customHeight="1" x14ac:dyDescent="0.2">
      <c r="A1339" s="209"/>
      <c r="B1339" s="199"/>
      <c r="C1339" s="200"/>
      <c r="D1339" s="202"/>
      <c r="E1339" s="198"/>
      <c r="F1339" s="199"/>
      <c r="G1339" s="203"/>
      <c r="H1339" s="203"/>
    </row>
    <row r="1340" spans="1:8" ht="15" customHeight="1" x14ac:dyDescent="0.2">
      <c r="A1340" s="209"/>
      <c r="B1340" s="199"/>
      <c r="C1340" s="200"/>
      <c r="D1340" s="202"/>
      <c r="E1340" s="198"/>
      <c r="F1340" s="199"/>
      <c r="G1340" s="203"/>
      <c r="H1340" s="203"/>
    </row>
    <row r="1341" spans="1:8" ht="15" customHeight="1" x14ac:dyDescent="0.2">
      <c r="A1341" s="209"/>
      <c r="B1341" s="199"/>
      <c r="C1341" s="200"/>
      <c r="D1341" s="202"/>
      <c r="E1341" s="198"/>
      <c r="F1341" s="199"/>
      <c r="G1341" s="203"/>
      <c r="H1341" s="203"/>
    </row>
    <row r="1342" spans="1:8" ht="15" customHeight="1" x14ac:dyDescent="0.2">
      <c r="A1342" s="209"/>
      <c r="B1342" s="199"/>
      <c r="C1342" s="200"/>
      <c r="D1342" s="202"/>
      <c r="E1342" s="198"/>
      <c r="F1342" s="199"/>
      <c r="G1342" s="203"/>
      <c r="H1342" s="203"/>
    </row>
    <row r="1343" spans="1:8" ht="15" customHeight="1" x14ac:dyDescent="0.2">
      <c r="A1343" s="209"/>
      <c r="B1343" s="199"/>
      <c r="C1343" s="200"/>
      <c r="D1343" s="202"/>
      <c r="E1343" s="198"/>
      <c r="F1343" s="199"/>
      <c r="G1343" s="203"/>
      <c r="H1343" s="203"/>
    </row>
    <row r="1344" spans="1:8" ht="15" customHeight="1" x14ac:dyDescent="0.2">
      <c r="A1344" s="209"/>
      <c r="B1344" s="199"/>
      <c r="C1344" s="200"/>
      <c r="D1344" s="202"/>
      <c r="E1344" s="198"/>
      <c r="F1344" s="199"/>
      <c r="G1344" s="203"/>
      <c r="H1344" s="203"/>
    </row>
    <row r="1345" spans="1:8" ht="15" customHeight="1" x14ac:dyDescent="0.2">
      <c r="A1345" s="209"/>
      <c r="B1345" s="199"/>
      <c r="C1345" s="200"/>
      <c r="D1345" s="202"/>
      <c r="E1345" s="198"/>
      <c r="F1345" s="199"/>
      <c r="G1345" s="203"/>
      <c r="H1345" s="203"/>
    </row>
    <row r="1346" spans="1:8" ht="15" customHeight="1" x14ac:dyDescent="0.2">
      <c r="A1346" s="209"/>
      <c r="B1346" s="199"/>
      <c r="C1346" s="200"/>
      <c r="D1346" s="202"/>
      <c r="E1346" s="198"/>
      <c r="F1346" s="199"/>
      <c r="G1346" s="203"/>
      <c r="H1346" s="203"/>
    </row>
    <row r="1347" spans="1:8" ht="15" customHeight="1" x14ac:dyDescent="0.2">
      <c r="A1347" s="209"/>
      <c r="B1347" s="199"/>
      <c r="C1347" s="200"/>
      <c r="D1347" s="202"/>
      <c r="E1347" s="198"/>
      <c r="F1347" s="199"/>
      <c r="G1347" s="203"/>
      <c r="H1347" s="203"/>
    </row>
    <row r="1348" spans="1:8" ht="15" customHeight="1" x14ac:dyDescent="0.2">
      <c r="A1348" s="209"/>
      <c r="B1348" s="199"/>
      <c r="C1348" s="200"/>
      <c r="D1348" s="202"/>
      <c r="E1348" s="198"/>
      <c r="F1348" s="199"/>
      <c r="G1348" s="203"/>
      <c r="H1348" s="203"/>
    </row>
    <row r="1349" spans="1:8" ht="15" customHeight="1" x14ac:dyDescent="0.2">
      <c r="A1349" s="209"/>
      <c r="B1349" s="199"/>
      <c r="C1349" s="200"/>
      <c r="D1349" s="202"/>
      <c r="E1349" s="198"/>
      <c r="F1349" s="199"/>
      <c r="G1349" s="203"/>
      <c r="H1349" s="203"/>
    </row>
    <row r="1350" spans="1:8" ht="15" customHeight="1" x14ac:dyDescent="0.2">
      <c r="A1350" s="209"/>
      <c r="B1350" s="199"/>
      <c r="C1350" s="200"/>
      <c r="D1350" s="202"/>
      <c r="E1350" s="198"/>
      <c r="F1350" s="199"/>
      <c r="G1350" s="203"/>
      <c r="H1350" s="203"/>
    </row>
    <row r="1351" spans="1:8" ht="15" customHeight="1" x14ac:dyDescent="0.2">
      <c r="A1351" s="209"/>
      <c r="B1351" s="199"/>
      <c r="C1351" s="200"/>
      <c r="D1351" s="202"/>
      <c r="E1351" s="198"/>
      <c r="F1351" s="199"/>
      <c r="G1351" s="203"/>
      <c r="H1351" s="203"/>
    </row>
    <row r="1352" spans="1:8" ht="15" customHeight="1" x14ac:dyDescent="0.2">
      <c r="A1352" s="209"/>
      <c r="B1352" s="199"/>
      <c r="C1352" s="200"/>
      <c r="D1352" s="202"/>
      <c r="E1352" s="198"/>
      <c r="F1352" s="199"/>
      <c r="G1352" s="203"/>
      <c r="H1352" s="203"/>
    </row>
    <row r="1353" spans="1:8" ht="15" customHeight="1" x14ac:dyDescent="0.2">
      <c r="A1353" s="209"/>
      <c r="B1353" s="199"/>
      <c r="C1353" s="200"/>
      <c r="D1353" s="202"/>
      <c r="E1353" s="198"/>
      <c r="F1353" s="199"/>
      <c r="G1353" s="203"/>
      <c r="H1353" s="203"/>
    </row>
    <row r="1354" spans="1:8" ht="15" customHeight="1" x14ac:dyDescent="0.2">
      <c r="A1354" s="209"/>
      <c r="B1354" s="199"/>
      <c r="C1354" s="200"/>
      <c r="D1354" s="202"/>
      <c r="E1354" s="198"/>
      <c r="F1354" s="199"/>
      <c r="G1354" s="203"/>
      <c r="H1354" s="203"/>
    </row>
    <row r="1355" spans="1:8" ht="15" customHeight="1" x14ac:dyDescent="0.2">
      <c r="A1355" s="209"/>
      <c r="B1355" s="199"/>
      <c r="C1355" s="200"/>
      <c r="D1355" s="202"/>
      <c r="E1355" s="198"/>
      <c r="F1355" s="199"/>
      <c r="G1355" s="203"/>
      <c r="H1355" s="203"/>
    </row>
    <row r="1356" spans="1:8" ht="15" customHeight="1" x14ac:dyDescent="0.2">
      <c r="A1356" s="209"/>
      <c r="B1356" s="199"/>
      <c r="C1356" s="200"/>
      <c r="D1356" s="202"/>
      <c r="E1356" s="198"/>
      <c r="F1356" s="199"/>
      <c r="G1356" s="203"/>
      <c r="H1356" s="203"/>
    </row>
    <row r="1357" spans="1:8" ht="15" customHeight="1" x14ac:dyDescent="0.2">
      <c r="A1357" s="209"/>
      <c r="B1357" s="199"/>
      <c r="C1357" s="200"/>
      <c r="D1357" s="202"/>
      <c r="E1357" s="198"/>
      <c r="F1357" s="199"/>
      <c r="G1357" s="203"/>
      <c r="H1357" s="203"/>
    </row>
    <row r="1358" spans="1:8" ht="15" customHeight="1" x14ac:dyDescent="0.2">
      <c r="A1358" s="209"/>
      <c r="B1358" s="199"/>
      <c r="C1358" s="200"/>
      <c r="D1358" s="202"/>
      <c r="E1358" s="198"/>
      <c r="F1358" s="199"/>
      <c r="G1358" s="203"/>
      <c r="H1358" s="203"/>
    </row>
    <row r="1359" spans="1:8" ht="15" customHeight="1" x14ac:dyDescent="0.2">
      <c r="A1359" s="209"/>
      <c r="B1359" s="199"/>
      <c r="C1359" s="200"/>
      <c r="D1359" s="202"/>
      <c r="E1359" s="198"/>
      <c r="F1359" s="199"/>
      <c r="G1359" s="203"/>
      <c r="H1359" s="203"/>
    </row>
    <row r="1360" spans="1:8" ht="15" customHeight="1" x14ac:dyDescent="0.2">
      <c r="A1360" s="209"/>
      <c r="B1360" s="199"/>
      <c r="C1360" s="200"/>
      <c r="D1360" s="202"/>
      <c r="E1360" s="198"/>
      <c r="F1360" s="199"/>
      <c r="G1360" s="203"/>
      <c r="H1360" s="203"/>
    </row>
    <row r="1361" spans="1:8" ht="15" customHeight="1" x14ac:dyDescent="0.2">
      <c r="A1361" s="209"/>
      <c r="B1361" s="199"/>
      <c r="C1361" s="200"/>
      <c r="D1361" s="202"/>
      <c r="E1361" s="198"/>
      <c r="F1361" s="199"/>
      <c r="G1361" s="203"/>
      <c r="H1361" s="203"/>
    </row>
    <row r="1362" spans="1:8" ht="15" customHeight="1" x14ac:dyDescent="0.2">
      <c r="A1362" s="209"/>
      <c r="B1362" s="199"/>
      <c r="C1362" s="200"/>
      <c r="D1362" s="202"/>
      <c r="E1362" s="198"/>
      <c r="F1362" s="199"/>
      <c r="G1362" s="203"/>
      <c r="H1362" s="203"/>
    </row>
    <row r="1363" spans="1:8" ht="15" customHeight="1" x14ac:dyDescent="0.2">
      <c r="A1363" s="209"/>
      <c r="B1363" s="199"/>
      <c r="C1363" s="200"/>
      <c r="D1363" s="202"/>
      <c r="E1363" s="198"/>
      <c r="F1363" s="199"/>
      <c r="G1363" s="203"/>
      <c r="H1363" s="203"/>
    </row>
    <row r="1364" spans="1:8" ht="15" customHeight="1" x14ac:dyDescent="0.2">
      <c r="A1364" s="209"/>
      <c r="B1364" s="199"/>
      <c r="C1364" s="200"/>
      <c r="D1364" s="202"/>
      <c r="E1364" s="198"/>
      <c r="F1364" s="199"/>
      <c r="G1364" s="203"/>
      <c r="H1364" s="203"/>
    </row>
    <row r="1365" spans="1:8" ht="15" customHeight="1" x14ac:dyDescent="0.2">
      <c r="A1365" s="209"/>
      <c r="B1365" s="199"/>
      <c r="C1365" s="200"/>
      <c r="D1365" s="202"/>
      <c r="E1365" s="198"/>
      <c r="F1365" s="199"/>
      <c r="G1365" s="203"/>
      <c r="H1365" s="203"/>
    </row>
    <row r="1366" spans="1:8" ht="15" customHeight="1" x14ac:dyDescent="0.2">
      <c r="A1366" s="209"/>
      <c r="B1366" s="199"/>
      <c r="C1366" s="200"/>
      <c r="D1366" s="202"/>
      <c r="E1366" s="198"/>
      <c r="F1366" s="199"/>
      <c r="G1366" s="203"/>
      <c r="H1366" s="203"/>
    </row>
    <row r="1367" spans="1:8" ht="15" customHeight="1" x14ac:dyDescent="0.2">
      <c r="A1367" s="209"/>
      <c r="B1367" s="199"/>
      <c r="C1367" s="200"/>
      <c r="D1367" s="202"/>
      <c r="E1367" s="198"/>
      <c r="F1367" s="199"/>
      <c r="G1367" s="203"/>
      <c r="H1367" s="203"/>
    </row>
    <row r="1368" spans="1:8" ht="15" customHeight="1" x14ac:dyDescent="0.2">
      <c r="A1368" s="209"/>
      <c r="B1368" s="199"/>
      <c r="C1368" s="200"/>
      <c r="D1368" s="202"/>
      <c r="E1368" s="198"/>
      <c r="F1368" s="199"/>
      <c r="G1368" s="203"/>
      <c r="H1368" s="203"/>
    </row>
    <row r="1369" spans="1:8" ht="15" customHeight="1" x14ac:dyDescent="0.2">
      <c r="A1369" s="209"/>
      <c r="B1369" s="199"/>
      <c r="C1369" s="200"/>
      <c r="D1369" s="202"/>
      <c r="E1369" s="198"/>
      <c r="F1369" s="199"/>
      <c r="G1369" s="203"/>
      <c r="H1369" s="203"/>
    </row>
    <row r="1370" spans="1:8" ht="15" customHeight="1" x14ac:dyDescent="0.2">
      <c r="A1370" s="209"/>
      <c r="B1370" s="199"/>
      <c r="C1370" s="200"/>
      <c r="D1370" s="202"/>
      <c r="E1370" s="198"/>
      <c r="F1370" s="199"/>
      <c r="G1370" s="203"/>
      <c r="H1370" s="203"/>
    </row>
    <row r="1371" spans="1:8" ht="15" customHeight="1" x14ac:dyDescent="0.2">
      <c r="A1371" s="209"/>
      <c r="B1371" s="199"/>
      <c r="C1371" s="200"/>
      <c r="D1371" s="202"/>
      <c r="E1371" s="198"/>
      <c r="F1371" s="199"/>
      <c r="G1371" s="203"/>
      <c r="H1371" s="203"/>
    </row>
    <row r="1372" spans="1:8" ht="15" customHeight="1" x14ac:dyDescent="0.2">
      <c r="A1372" s="209"/>
      <c r="B1372" s="199"/>
      <c r="C1372" s="200"/>
      <c r="D1372" s="202"/>
      <c r="E1372" s="198"/>
      <c r="F1372" s="199"/>
      <c r="G1372" s="203"/>
      <c r="H1372" s="203"/>
    </row>
    <row r="1373" spans="1:8" ht="15" customHeight="1" x14ac:dyDescent="0.2">
      <c r="A1373" s="209"/>
      <c r="B1373" s="199"/>
      <c r="C1373" s="200"/>
      <c r="D1373" s="202"/>
      <c r="E1373" s="198"/>
      <c r="F1373" s="199"/>
      <c r="G1373" s="203"/>
      <c r="H1373" s="203"/>
    </row>
    <row r="1374" spans="1:8" ht="15" customHeight="1" x14ac:dyDescent="0.2">
      <c r="A1374" s="209"/>
      <c r="B1374" s="199"/>
      <c r="C1374" s="200"/>
      <c r="D1374" s="202"/>
      <c r="E1374" s="198"/>
      <c r="F1374" s="199"/>
      <c r="G1374" s="203"/>
      <c r="H1374" s="203"/>
    </row>
    <row r="1375" spans="1:8" ht="15" customHeight="1" x14ac:dyDescent="0.2">
      <c r="A1375" s="209"/>
      <c r="B1375" s="199"/>
      <c r="C1375" s="200"/>
      <c r="D1375" s="202"/>
      <c r="E1375" s="198"/>
      <c r="F1375" s="199"/>
      <c r="G1375" s="203"/>
      <c r="H1375" s="203"/>
    </row>
    <row r="1376" spans="1:8" ht="15" customHeight="1" x14ac:dyDescent="0.2">
      <c r="A1376" s="209"/>
      <c r="B1376" s="199"/>
      <c r="C1376" s="200"/>
      <c r="D1376" s="202"/>
      <c r="E1376" s="198"/>
      <c r="F1376" s="199"/>
      <c r="G1376" s="203"/>
      <c r="H1376" s="203"/>
    </row>
    <row r="1377" spans="1:8" ht="15" customHeight="1" x14ac:dyDescent="0.2">
      <c r="A1377" s="209"/>
      <c r="B1377" s="199"/>
      <c r="C1377" s="200"/>
      <c r="D1377" s="202"/>
      <c r="E1377" s="198"/>
      <c r="F1377" s="199"/>
      <c r="G1377" s="203"/>
      <c r="H1377" s="203"/>
    </row>
    <row r="1378" spans="1:8" ht="15" customHeight="1" x14ac:dyDescent="0.2">
      <c r="A1378" s="209"/>
      <c r="B1378" s="199"/>
      <c r="C1378" s="200"/>
      <c r="D1378" s="202"/>
      <c r="E1378" s="198"/>
      <c r="F1378" s="199"/>
      <c r="G1378" s="203"/>
      <c r="H1378" s="203"/>
    </row>
    <row r="1379" spans="1:8" ht="15" customHeight="1" x14ac:dyDescent="0.2">
      <c r="A1379" s="209"/>
      <c r="B1379" s="199"/>
      <c r="C1379" s="200"/>
      <c r="D1379" s="202"/>
      <c r="E1379" s="198"/>
      <c r="F1379" s="199"/>
      <c r="G1379" s="203"/>
      <c r="H1379" s="203"/>
    </row>
    <row r="1380" spans="1:8" ht="15" customHeight="1" x14ac:dyDescent="0.2">
      <c r="A1380" s="209"/>
      <c r="B1380" s="199"/>
      <c r="C1380" s="200"/>
      <c r="D1380" s="202"/>
      <c r="E1380" s="198"/>
      <c r="F1380" s="199"/>
      <c r="G1380" s="203"/>
      <c r="H1380" s="203"/>
    </row>
    <row r="1381" spans="1:8" ht="15" customHeight="1" x14ac:dyDescent="0.2">
      <c r="A1381" s="209"/>
      <c r="B1381" s="199"/>
      <c r="C1381" s="200"/>
      <c r="D1381" s="202"/>
      <c r="E1381" s="198"/>
      <c r="F1381" s="199"/>
      <c r="G1381" s="203"/>
      <c r="H1381" s="203"/>
    </row>
    <row r="1382" spans="1:8" ht="15" customHeight="1" x14ac:dyDescent="0.2">
      <c r="A1382" s="209"/>
      <c r="B1382" s="199"/>
      <c r="C1382" s="200"/>
      <c r="D1382" s="202"/>
      <c r="E1382" s="198"/>
      <c r="F1382" s="199"/>
      <c r="G1382" s="203"/>
      <c r="H1382" s="203"/>
    </row>
    <row r="1383" spans="1:8" ht="15" customHeight="1" x14ac:dyDescent="0.2">
      <c r="A1383" s="209"/>
      <c r="B1383" s="199"/>
      <c r="C1383" s="200"/>
      <c r="D1383" s="202"/>
      <c r="E1383" s="198"/>
      <c r="F1383" s="199"/>
      <c r="G1383" s="203"/>
      <c r="H1383" s="203"/>
    </row>
    <row r="1384" spans="1:8" ht="15" customHeight="1" x14ac:dyDescent="0.2">
      <c r="A1384" s="209"/>
      <c r="B1384" s="199"/>
      <c r="C1384" s="200"/>
      <c r="D1384" s="202"/>
      <c r="E1384" s="198"/>
      <c r="F1384" s="199"/>
      <c r="G1384" s="203"/>
      <c r="H1384" s="203"/>
    </row>
    <row r="1385" spans="1:8" ht="15" customHeight="1" x14ac:dyDescent="0.2">
      <c r="A1385" s="209"/>
      <c r="B1385" s="199"/>
      <c r="C1385" s="200"/>
      <c r="D1385" s="202"/>
      <c r="E1385" s="198"/>
      <c r="F1385" s="199"/>
      <c r="G1385" s="203"/>
      <c r="H1385" s="203"/>
    </row>
    <row r="1386" spans="1:8" ht="15" customHeight="1" x14ac:dyDescent="0.2">
      <c r="A1386" s="209"/>
      <c r="B1386" s="199"/>
      <c r="C1386" s="200"/>
      <c r="D1386" s="202"/>
      <c r="E1386" s="198"/>
      <c r="F1386" s="199"/>
      <c r="G1386" s="203"/>
      <c r="H1386" s="203"/>
    </row>
    <row r="1387" spans="1:8" ht="15" customHeight="1" x14ac:dyDescent="0.2">
      <c r="A1387" s="209"/>
      <c r="B1387" s="199"/>
      <c r="C1387" s="200"/>
      <c r="D1387" s="202"/>
      <c r="E1387" s="198"/>
      <c r="F1387" s="199"/>
      <c r="G1387" s="203"/>
      <c r="H1387" s="203"/>
    </row>
    <row r="1388" spans="1:8" ht="15" customHeight="1" x14ac:dyDescent="0.2">
      <c r="A1388" s="209"/>
      <c r="B1388" s="199"/>
      <c r="C1388" s="200"/>
      <c r="D1388" s="202"/>
      <c r="E1388" s="198"/>
      <c r="F1388" s="199"/>
      <c r="G1388" s="203"/>
      <c r="H1388" s="203"/>
    </row>
    <row r="1389" spans="1:8" ht="15" customHeight="1" x14ac:dyDescent="0.2">
      <c r="A1389" s="209"/>
      <c r="B1389" s="199"/>
      <c r="C1389" s="200"/>
      <c r="D1389" s="202"/>
      <c r="E1389" s="198"/>
      <c r="F1389" s="199"/>
      <c r="G1389" s="203"/>
      <c r="H1389" s="203"/>
    </row>
    <row r="1390" spans="1:8" ht="15" customHeight="1" x14ac:dyDescent="0.2">
      <c r="A1390" s="209"/>
      <c r="B1390" s="199"/>
      <c r="C1390" s="200"/>
      <c r="D1390" s="202"/>
      <c r="E1390" s="198"/>
      <c r="F1390" s="199"/>
      <c r="G1390" s="203"/>
      <c r="H1390" s="203"/>
    </row>
    <row r="1391" spans="1:8" ht="15" customHeight="1" x14ac:dyDescent="0.2">
      <c r="A1391" s="209"/>
      <c r="B1391" s="199"/>
      <c r="C1391" s="200"/>
      <c r="D1391" s="202"/>
      <c r="E1391" s="198"/>
      <c r="F1391" s="199"/>
      <c r="G1391" s="203"/>
      <c r="H1391" s="203"/>
    </row>
    <row r="1392" spans="1:8" ht="15" customHeight="1" x14ac:dyDescent="0.2">
      <c r="A1392" s="209"/>
      <c r="B1392" s="199"/>
      <c r="C1392" s="200"/>
      <c r="D1392" s="202"/>
      <c r="E1392" s="198"/>
      <c r="F1392" s="199"/>
      <c r="G1392" s="203"/>
      <c r="H1392" s="203"/>
    </row>
    <row r="1393" spans="1:8" ht="15" customHeight="1" x14ac:dyDescent="0.2">
      <c r="A1393" s="209"/>
      <c r="B1393" s="199"/>
      <c r="C1393" s="200"/>
      <c r="D1393" s="202"/>
      <c r="E1393" s="198"/>
      <c r="F1393" s="199"/>
      <c r="G1393" s="203"/>
      <c r="H1393" s="203"/>
    </row>
    <row r="1394" spans="1:8" ht="15" customHeight="1" x14ac:dyDescent="0.2">
      <c r="A1394" s="209"/>
      <c r="B1394" s="199"/>
      <c r="C1394" s="200"/>
      <c r="D1394" s="202"/>
      <c r="E1394" s="198"/>
      <c r="F1394" s="199"/>
      <c r="G1394" s="203"/>
      <c r="H1394" s="203"/>
    </row>
    <row r="1395" spans="1:8" ht="15" customHeight="1" x14ac:dyDescent="0.2">
      <c r="A1395" s="209"/>
      <c r="B1395" s="199"/>
      <c r="C1395" s="200"/>
      <c r="D1395" s="202"/>
      <c r="E1395" s="198"/>
      <c r="F1395" s="199"/>
      <c r="G1395" s="203"/>
      <c r="H1395" s="203"/>
    </row>
    <row r="1396" spans="1:8" ht="15" customHeight="1" x14ac:dyDescent="0.2">
      <c r="A1396" s="209"/>
      <c r="B1396" s="199"/>
      <c r="C1396" s="200"/>
      <c r="D1396" s="202"/>
      <c r="E1396" s="198"/>
      <c r="F1396" s="199"/>
      <c r="G1396" s="203"/>
      <c r="H1396" s="203"/>
    </row>
    <row r="1397" spans="1:8" ht="15" customHeight="1" x14ac:dyDescent="0.2">
      <c r="A1397" s="209"/>
      <c r="B1397" s="199"/>
      <c r="C1397" s="200"/>
      <c r="D1397" s="202"/>
      <c r="E1397" s="198"/>
      <c r="F1397" s="199"/>
      <c r="G1397" s="203"/>
      <c r="H1397" s="203"/>
    </row>
    <row r="1398" spans="1:8" ht="15" customHeight="1" x14ac:dyDescent="0.2">
      <c r="A1398" s="209"/>
      <c r="B1398" s="199"/>
      <c r="C1398" s="200"/>
      <c r="D1398" s="202"/>
      <c r="E1398" s="198"/>
      <c r="F1398" s="199"/>
      <c r="G1398" s="203"/>
      <c r="H1398" s="203"/>
    </row>
    <row r="1399" spans="1:8" ht="15" customHeight="1" x14ac:dyDescent="0.2">
      <c r="A1399" s="209"/>
      <c r="B1399" s="199"/>
      <c r="C1399" s="200"/>
      <c r="D1399" s="202"/>
      <c r="E1399" s="198"/>
      <c r="F1399" s="199"/>
      <c r="G1399" s="203"/>
      <c r="H1399" s="203"/>
    </row>
    <row r="1400" spans="1:8" ht="15" customHeight="1" x14ac:dyDescent="0.2">
      <c r="A1400" s="209"/>
      <c r="B1400" s="199"/>
      <c r="C1400" s="200"/>
      <c r="D1400" s="202"/>
      <c r="E1400" s="198"/>
      <c r="F1400" s="199"/>
      <c r="G1400" s="203"/>
      <c r="H1400" s="203"/>
    </row>
    <row r="1401" spans="1:8" ht="15" customHeight="1" x14ac:dyDescent="0.2">
      <c r="A1401" s="209"/>
      <c r="B1401" s="199"/>
      <c r="C1401" s="200"/>
      <c r="D1401" s="202"/>
      <c r="E1401" s="198"/>
      <c r="F1401" s="199"/>
      <c r="G1401" s="203"/>
      <c r="H1401" s="203"/>
    </row>
    <row r="1402" spans="1:8" ht="15" customHeight="1" x14ac:dyDescent="0.2">
      <c r="A1402" s="209"/>
      <c r="B1402" s="199"/>
      <c r="C1402" s="200"/>
      <c r="D1402" s="202"/>
      <c r="E1402" s="198"/>
      <c r="F1402" s="199"/>
      <c r="G1402" s="203"/>
      <c r="H1402" s="203"/>
    </row>
    <row r="1403" spans="1:8" ht="15" customHeight="1" x14ac:dyDescent="0.2">
      <c r="A1403" s="209"/>
      <c r="B1403" s="199"/>
      <c r="C1403" s="200"/>
      <c r="D1403" s="202"/>
      <c r="E1403" s="198"/>
      <c r="F1403" s="199"/>
      <c r="G1403" s="203"/>
      <c r="H1403" s="203"/>
    </row>
    <row r="1404" spans="1:8" ht="15" customHeight="1" x14ac:dyDescent="0.2">
      <c r="A1404" s="209"/>
      <c r="B1404" s="199"/>
      <c r="C1404" s="200"/>
      <c r="D1404" s="202"/>
      <c r="E1404" s="198"/>
      <c r="F1404" s="199"/>
      <c r="G1404" s="203"/>
      <c r="H1404" s="203"/>
    </row>
    <row r="1405" spans="1:8" ht="15" customHeight="1" x14ac:dyDescent="0.2">
      <c r="A1405" s="209"/>
      <c r="B1405" s="199"/>
      <c r="C1405" s="200"/>
      <c r="D1405" s="202"/>
      <c r="E1405" s="198"/>
      <c r="F1405" s="199"/>
      <c r="G1405" s="203"/>
      <c r="H1405" s="203"/>
    </row>
    <row r="1406" spans="1:8" ht="15" customHeight="1" x14ac:dyDescent="0.2">
      <c r="A1406" s="209"/>
      <c r="B1406" s="199"/>
      <c r="C1406" s="200"/>
      <c r="D1406" s="202"/>
      <c r="E1406" s="198"/>
      <c r="F1406" s="199"/>
      <c r="G1406" s="203"/>
      <c r="H1406" s="203"/>
    </row>
    <row r="1407" spans="1:8" ht="15" customHeight="1" x14ac:dyDescent="0.2">
      <c r="A1407" s="209"/>
      <c r="B1407" s="199"/>
      <c r="C1407" s="200"/>
      <c r="D1407" s="202"/>
      <c r="E1407" s="198"/>
      <c r="F1407" s="199"/>
      <c r="G1407" s="203"/>
      <c r="H1407" s="203"/>
    </row>
    <row r="1408" spans="1:8" ht="15" customHeight="1" x14ac:dyDescent="0.2">
      <c r="A1408" s="209"/>
      <c r="B1408" s="199"/>
      <c r="C1408" s="200"/>
      <c r="D1408" s="202"/>
      <c r="E1408" s="198"/>
      <c r="F1408" s="199"/>
      <c r="G1408" s="203"/>
      <c r="H1408" s="203"/>
    </row>
    <row r="1409" spans="1:8" ht="15" customHeight="1" x14ac:dyDescent="0.2">
      <c r="A1409" s="209"/>
      <c r="B1409" s="199"/>
      <c r="C1409" s="200"/>
      <c r="D1409" s="202"/>
      <c r="E1409" s="198"/>
      <c r="F1409" s="199"/>
      <c r="G1409" s="203"/>
      <c r="H1409" s="203"/>
    </row>
    <row r="1410" spans="1:8" ht="15" customHeight="1" x14ac:dyDescent="0.2">
      <c r="A1410" s="209"/>
      <c r="B1410" s="199"/>
      <c r="C1410" s="200"/>
      <c r="D1410" s="202"/>
      <c r="E1410" s="198"/>
      <c r="F1410" s="199"/>
      <c r="G1410" s="203"/>
      <c r="H1410" s="203"/>
    </row>
    <row r="1411" spans="1:8" ht="15" customHeight="1" x14ac:dyDescent="0.2">
      <c r="A1411" s="209"/>
      <c r="B1411" s="199"/>
      <c r="C1411" s="200"/>
      <c r="D1411" s="202"/>
      <c r="E1411" s="198"/>
      <c r="F1411" s="199"/>
      <c r="G1411" s="203"/>
      <c r="H1411" s="203"/>
    </row>
    <row r="1412" spans="1:8" ht="15" customHeight="1" x14ac:dyDescent="0.2">
      <c r="A1412" s="209"/>
      <c r="B1412" s="199"/>
      <c r="C1412" s="200"/>
      <c r="D1412" s="202"/>
      <c r="E1412" s="198"/>
      <c r="F1412" s="199"/>
      <c r="G1412" s="203"/>
      <c r="H1412" s="203"/>
    </row>
    <row r="1413" spans="1:8" ht="15" customHeight="1" x14ac:dyDescent="0.2">
      <c r="A1413" s="209"/>
      <c r="B1413" s="199"/>
      <c r="C1413" s="200"/>
      <c r="D1413" s="202"/>
      <c r="E1413" s="198"/>
      <c r="F1413" s="199"/>
      <c r="G1413" s="203"/>
      <c r="H1413" s="203"/>
    </row>
    <row r="1414" spans="1:8" ht="15" customHeight="1" x14ac:dyDescent="0.2">
      <c r="A1414" s="209"/>
      <c r="B1414" s="199"/>
      <c r="C1414" s="200"/>
      <c r="D1414" s="202"/>
      <c r="E1414" s="198"/>
      <c r="F1414" s="199"/>
      <c r="G1414" s="203"/>
      <c r="H1414" s="203"/>
    </row>
    <row r="1415" spans="1:8" ht="15" customHeight="1" x14ac:dyDescent="0.2">
      <c r="A1415" s="209"/>
      <c r="B1415" s="199"/>
      <c r="C1415" s="200"/>
      <c r="D1415" s="202"/>
      <c r="E1415" s="198"/>
      <c r="F1415" s="199"/>
      <c r="G1415" s="203"/>
      <c r="H1415" s="203"/>
    </row>
    <row r="1416" spans="1:8" ht="15" customHeight="1" x14ac:dyDescent="0.2">
      <c r="A1416" s="209"/>
      <c r="B1416" s="199"/>
      <c r="C1416" s="200"/>
      <c r="D1416" s="202"/>
      <c r="E1416" s="198"/>
      <c r="F1416" s="199"/>
      <c r="G1416" s="203"/>
      <c r="H1416" s="203"/>
    </row>
    <row r="1417" spans="1:8" ht="15" customHeight="1" x14ac:dyDescent="0.2">
      <c r="A1417" s="209"/>
      <c r="B1417" s="199"/>
      <c r="C1417" s="200"/>
      <c r="D1417" s="202"/>
      <c r="E1417" s="198"/>
      <c r="F1417" s="199"/>
      <c r="G1417" s="203"/>
      <c r="H1417" s="203"/>
    </row>
    <row r="1418" spans="1:8" ht="15" customHeight="1" x14ac:dyDescent="0.2">
      <c r="A1418" s="209"/>
      <c r="B1418" s="199"/>
      <c r="C1418" s="200"/>
      <c r="D1418" s="202"/>
      <c r="E1418" s="198"/>
      <c r="F1418" s="199"/>
      <c r="G1418" s="203"/>
      <c r="H1418" s="203"/>
    </row>
    <row r="1419" spans="1:8" ht="15" customHeight="1" x14ac:dyDescent="0.2">
      <c r="A1419" s="209"/>
      <c r="B1419" s="199"/>
      <c r="C1419" s="200"/>
      <c r="D1419" s="202"/>
      <c r="E1419" s="198"/>
      <c r="F1419" s="199"/>
      <c r="G1419" s="203"/>
      <c r="H1419" s="203"/>
    </row>
    <row r="1420" spans="1:8" ht="15" customHeight="1" x14ac:dyDescent="0.2">
      <c r="A1420" s="209"/>
      <c r="B1420" s="199"/>
      <c r="C1420" s="200"/>
      <c r="D1420" s="202"/>
      <c r="E1420" s="198"/>
      <c r="F1420" s="199"/>
      <c r="G1420" s="203"/>
      <c r="H1420" s="203"/>
    </row>
    <row r="1421" spans="1:8" ht="15" customHeight="1" x14ac:dyDescent="0.2">
      <c r="A1421" s="209"/>
      <c r="B1421" s="199"/>
      <c r="C1421" s="200"/>
      <c r="D1421" s="202"/>
      <c r="E1421" s="198"/>
      <c r="F1421" s="199"/>
      <c r="G1421" s="203"/>
      <c r="H1421" s="203"/>
    </row>
    <row r="1422" spans="1:8" ht="15" customHeight="1" x14ac:dyDescent="0.2">
      <c r="A1422" s="209"/>
      <c r="B1422" s="199"/>
      <c r="C1422" s="200"/>
      <c r="D1422" s="202"/>
      <c r="E1422" s="198"/>
      <c r="F1422" s="199"/>
      <c r="G1422" s="203"/>
      <c r="H1422" s="203"/>
    </row>
    <row r="1423" spans="1:8" ht="15" customHeight="1" x14ac:dyDescent="0.2">
      <c r="A1423" s="209"/>
      <c r="B1423" s="199"/>
      <c r="C1423" s="200"/>
      <c r="D1423" s="202"/>
      <c r="E1423" s="198"/>
      <c r="F1423" s="199"/>
      <c r="G1423" s="203"/>
      <c r="H1423" s="203"/>
    </row>
    <row r="1424" spans="1:8" ht="15" customHeight="1" x14ac:dyDescent="0.2">
      <c r="A1424" s="209"/>
      <c r="B1424" s="199"/>
      <c r="C1424" s="200"/>
      <c r="D1424" s="202"/>
      <c r="E1424" s="198"/>
      <c r="F1424" s="199"/>
      <c r="G1424" s="203"/>
      <c r="H1424" s="203"/>
    </row>
    <row r="1425" spans="1:8" ht="15" customHeight="1" x14ac:dyDescent="0.2">
      <c r="A1425" s="209"/>
      <c r="B1425" s="199"/>
      <c r="C1425" s="200"/>
      <c r="D1425" s="202"/>
      <c r="E1425" s="198"/>
      <c r="F1425" s="199"/>
      <c r="G1425" s="203"/>
      <c r="H1425" s="203"/>
    </row>
    <row r="1426" spans="1:8" ht="15" customHeight="1" x14ac:dyDescent="0.2">
      <c r="A1426" s="209"/>
      <c r="B1426" s="199"/>
      <c r="C1426" s="200"/>
      <c r="D1426" s="202"/>
      <c r="E1426" s="198"/>
      <c r="F1426" s="199"/>
      <c r="G1426" s="203"/>
      <c r="H1426" s="203"/>
    </row>
    <row r="1427" spans="1:8" ht="15" customHeight="1" x14ac:dyDescent="0.2">
      <c r="A1427" s="209"/>
      <c r="B1427" s="199"/>
      <c r="C1427" s="200"/>
      <c r="D1427" s="202"/>
      <c r="E1427" s="198"/>
      <c r="F1427" s="199"/>
      <c r="G1427" s="203"/>
      <c r="H1427" s="203"/>
    </row>
    <row r="1428" spans="1:8" ht="15" customHeight="1" x14ac:dyDescent="0.2">
      <c r="A1428" s="209"/>
      <c r="B1428" s="199"/>
      <c r="C1428" s="200"/>
      <c r="D1428" s="202"/>
      <c r="E1428" s="198"/>
      <c r="F1428" s="199"/>
      <c r="G1428" s="203"/>
      <c r="H1428" s="203"/>
    </row>
    <row r="1429" spans="1:8" ht="15" customHeight="1" x14ac:dyDescent="0.2">
      <c r="A1429" s="209"/>
      <c r="B1429" s="199"/>
      <c r="C1429" s="200"/>
      <c r="D1429" s="202"/>
      <c r="E1429" s="198"/>
      <c r="F1429" s="199"/>
      <c r="G1429" s="203"/>
      <c r="H1429" s="203"/>
    </row>
    <row r="1430" spans="1:8" ht="15" customHeight="1" x14ac:dyDescent="0.2">
      <c r="A1430" s="209"/>
      <c r="B1430" s="199"/>
      <c r="C1430" s="200"/>
      <c r="D1430" s="202"/>
      <c r="E1430" s="198"/>
      <c r="F1430" s="199"/>
      <c r="G1430" s="203"/>
      <c r="H1430" s="203"/>
    </row>
    <row r="1431" spans="1:8" ht="15" customHeight="1" x14ac:dyDescent="0.2">
      <c r="A1431" s="209"/>
      <c r="B1431" s="199"/>
      <c r="C1431" s="200"/>
      <c r="D1431" s="202"/>
      <c r="E1431" s="198"/>
      <c r="F1431" s="199"/>
      <c r="G1431" s="203"/>
      <c r="H1431" s="203"/>
    </row>
    <row r="1432" spans="1:8" ht="15" customHeight="1" x14ac:dyDescent="0.2">
      <c r="A1432" s="209"/>
      <c r="B1432" s="199"/>
      <c r="C1432" s="200"/>
      <c r="D1432" s="202"/>
      <c r="E1432" s="198"/>
      <c r="F1432" s="199"/>
      <c r="G1432" s="203"/>
      <c r="H1432" s="203"/>
    </row>
    <row r="1433" spans="1:8" ht="15" customHeight="1" x14ac:dyDescent="0.2">
      <c r="A1433" s="209"/>
      <c r="B1433" s="199"/>
      <c r="C1433" s="200"/>
      <c r="D1433" s="202"/>
      <c r="E1433" s="198"/>
      <c r="F1433" s="199"/>
      <c r="G1433" s="203"/>
      <c r="H1433" s="203"/>
    </row>
    <row r="1434" spans="1:8" ht="15" customHeight="1" x14ac:dyDescent="0.2">
      <c r="A1434" s="209"/>
      <c r="B1434" s="199"/>
      <c r="C1434" s="200"/>
      <c r="D1434" s="202"/>
      <c r="E1434" s="198"/>
      <c r="F1434" s="199"/>
      <c r="G1434" s="203"/>
      <c r="H1434" s="203"/>
    </row>
    <row r="1435" spans="1:8" ht="15" customHeight="1" x14ac:dyDescent="0.2">
      <c r="A1435" s="209"/>
      <c r="B1435" s="199"/>
      <c r="C1435" s="200"/>
      <c r="D1435" s="202"/>
      <c r="E1435" s="198"/>
      <c r="F1435" s="199"/>
      <c r="G1435" s="203"/>
      <c r="H1435" s="203"/>
    </row>
    <row r="1436" spans="1:8" ht="15" customHeight="1" x14ac:dyDescent="0.2">
      <c r="A1436" s="209"/>
      <c r="B1436" s="199"/>
      <c r="C1436" s="200"/>
      <c r="D1436" s="202"/>
      <c r="E1436" s="198"/>
      <c r="F1436" s="199"/>
      <c r="G1436" s="203"/>
      <c r="H1436" s="203"/>
    </row>
    <row r="1437" spans="1:8" ht="15" customHeight="1" x14ac:dyDescent="0.2">
      <c r="A1437" s="209"/>
      <c r="B1437" s="199"/>
      <c r="C1437" s="200"/>
      <c r="D1437" s="202"/>
      <c r="E1437" s="198"/>
      <c r="F1437" s="199"/>
      <c r="G1437" s="203"/>
      <c r="H1437" s="203"/>
    </row>
    <row r="1438" spans="1:8" ht="15" customHeight="1" x14ac:dyDescent="0.2">
      <c r="A1438" s="209"/>
      <c r="B1438" s="199"/>
      <c r="C1438" s="200"/>
      <c r="D1438" s="202"/>
      <c r="E1438" s="198"/>
      <c r="F1438" s="199"/>
      <c r="G1438" s="203"/>
      <c r="H1438" s="203"/>
    </row>
    <row r="1439" spans="1:8" ht="15" customHeight="1" x14ac:dyDescent="0.2">
      <c r="A1439" s="209"/>
      <c r="B1439" s="199"/>
      <c r="C1439" s="200"/>
      <c r="D1439" s="202"/>
      <c r="E1439" s="198"/>
      <c r="F1439" s="199"/>
      <c r="G1439" s="203"/>
      <c r="H1439" s="203"/>
    </row>
    <row r="1440" spans="1:8" ht="15" customHeight="1" x14ac:dyDescent="0.2">
      <c r="A1440" s="209"/>
      <c r="B1440" s="199"/>
      <c r="C1440" s="200"/>
      <c r="D1440" s="202"/>
      <c r="E1440" s="198"/>
      <c r="F1440" s="199"/>
      <c r="G1440" s="203"/>
      <c r="H1440" s="203"/>
    </row>
    <row r="1441" spans="1:8" ht="15" customHeight="1" x14ac:dyDescent="0.2">
      <c r="A1441" s="209"/>
      <c r="B1441" s="199"/>
      <c r="C1441" s="200"/>
      <c r="D1441" s="202"/>
      <c r="E1441" s="198"/>
      <c r="F1441" s="199"/>
      <c r="G1441" s="203"/>
      <c r="H1441" s="203"/>
    </row>
    <row r="1442" spans="1:8" ht="15" customHeight="1" x14ac:dyDescent="0.2">
      <c r="A1442" s="209"/>
      <c r="B1442" s="199"/>
      <c r="C1442" s="200"/>
      <c r="D1442" s="202"/>
      <c r="E1442" s="198"/>
      <c r="F1442" s="199"/>
      <c r="G1442" s="203"/>
      <c r="H1442" s="203"/>
    </row>
    <row r="1443" spans="1:8" ht="15" customHeight="1" x14ac:dyDescent="0.2">
      <c r="A1443" s="209"/>
      <c r="B1443" s="199"/>
      <c r="C1443" s="200"/>
      <c r="D1443" s="202"/>
      <c r="E1443" s="198"/>
      <c r="F1443" s="199"/>
      <c r="G1443" s="203"/>
      <c r="H1443" s="203"/>
    </row>
    <row r="1444" spans="1:8" ht="15" customHeight="1" x14ac:dyDescent="0.2">
      <c r="A1444" s="209"/>
      <c r="B1444" s="199"/>
      <c r="C1444" s="200"/>
      <c r="D1444" s="202"/>
      <c r="E1444" s="198"/>
      <c r="F1444" s="199"/>
      <c r="G1444" s="203"/>
      <c r="H1444" s="203"/>
    </row>
    <row r="1445" spans="1:8" ht="15" customHeight="1" x14ac:dyDescent="0.2">
      <c r="A1445" s="209"/>
      <c r="B1445" s="199"/>
      <c r="C1445" s="200"/>
      <c r="D1445" s="202"/>
      <c r="E1445" s="198"/>
      <c r="F1445" s="199"/>
      <c r="G1445" s="203"/>
      <c r="H1445" s="203"/>
    </row>
    <row r="1446" spans="1:8" ht="15" customHeight="1" x14ac:dyDescent="0.2">
      <c r="A1446" s="209"/>
      <c r="B1446" s="199"/>
      <c r="C1446" s="200"/>
      <c r="D1446" s="202"/>
      <c r="E1446" s="198"/>
      <c r="F1446" s="199"/>
      <c r="G1446" s="203"/>
      <c r="H1446" s="203"/>
    </row>
    <row r="1447" spans="1:8" ht="15" customHeight="1" x14ac:dyDescent="0.2">
      <c r="A1447" s="209"/>
      <c r="B1447" s="199"/>
      <c r="C1447" s="200"/>
      <c r="D1447" s="202"/>
      <c r="E1447" s="198"/>
      <c r="F1447" s="199"/>
      <c r="G1447" s="203"/>
      <c r="H1447" s="203"/>
    </row>
    <row r="1448" spans="1:8" ht="15" customHeight="1" x14ac:dyDescent="0.2">
      <c r="A1448" s="209"/>
      <c r="B1448" s="199"/>
      <c r="C1448" s="200"/>
      <c r="D1448" s="202"/>
      <c r="E1448" s="198"/>
      <c r="F1448" s="199"/>
      <c r="G1448" s="203"/>
      <c r="H1448" s="203"/>
    </row>
    <row r="1449" spans="1:8" ht="15" customHeight="1" x14ac:dyDescent="0.2">
      <c r="A1449" s="209"/>
      <c r="B1449" s="199"/>
      <c r="C1449" s="200"/>
      <c r="D1449" s="202"/>
      <c r="E1449" s="198"/>
      <c r="F1449" s="199"/>
      <c r="G1449" s="203"/>
      <c r="H1449" s="203"/>
    </row>
    <row r="1450" spans="1:8" ht="15" customHeight="1" x14ac:dyDescent="0.2">
      <c r="A1450" s="209"/>
      <c r="B1450" s="199"/>
      <c r="C1450" s="200"/>
      <c r="D1450" s="202"/>
      <c r="E1450" s="198"/>
      <c r="F1450" s="199"/>
      <c r="G1450" s="203"/>
      <c r="H1450" s="203"/>
    </row>
    <row r="1451" spans="1:8" ht="15" customHeight="1" x14ac:dyDescent="0.2">
      <c r="A1451" s="209"/>
      <c r="B1451" s="199"/>
      <c r="C1451" s="200"/>
      <c r="D1451" s="202"/>
      <c r="E1451" s="198"/>
      <c r="F1451" s="199"/>
      <c r="G1451" s="203"/>
      <c r="H1451" s="203"/>
    </row>
    <row r="1452" spans="1:8" ht="15" customHeight="1" x14ac:dyDescent="0.2">
      <c r="A1452" s="209"/>
      <c r="B1452" s="199"/>
      <c r="C1452" s="200"/>
      <c r="D1452" s="202"/>
      <c r="E1452" s="198"/>
      <c r="F1452" s="199"/>
      <c r="G1452" s="203"/>
      <c r="H1452" s="203"/>
    </row>
    <row r="1453" spans="1:8" ht="15" customHeight="1" x14ac:dyDescent="0.2">
      <c r="A1453" s="209"/>
      <c r="B1453" s="199"/>
      <c r="C1453" s="200"/>
      <c r="D1453" s="202"/>
      <c r="E1453" s="198"/>
      <c r="F1453" s="199"/>
      <c r="G1453" s="203"/>
      <c r="H1453" s="203"/>
    </row>
    <row r="1454" spans="1:8" ht="15" customHeight="1" x14ac:dyDescent="0.2">
      <c r="A1454" s="209"/>
      <c r="B1454" s="199"/>
      <c r="C1454" s="200"/>
      <c r="D1454" s="202"/>
      <c r="E1454" s="198"/>
      <c r="F1454" s="199"/>
      <c r="G1454" s="203"/>
      <c r="H1454" s="203"/>
    </row>
    <row r="1455" spans="1:8" ht="15" customHeight="1" x14ac:dyDescent="0.2">
      <c r="A1455" s="209"/>
      <c r="B1455" s="199"/>
      <c r="C1455" s="200"/>
      <c r="D1455" s="202"/>
      <c r="E1455" s="198"/>
      <c r="F1455" s="199"/>
      <c r="G1455" s="203"/>
      <c r="H1455" s="203"/>
    </row>
    <row r="1456" spans="1:8" ht="15" customHeight="1" x14ac:dyDescent="0.2">
      <c r="A1456" s="209"/>
      <c r="B1456" s="199"/>
      <c r="C1456" s="200"/>
      <c r="D1456" s="202"/>
      <c r="E1456" s="198"/>
      <c r="F1456" s="199"/>
      <c r="G1456" s="203"/>
      <c r="H1456" s="203"/>
    </row>
    <row r="1457" spans="1:8" ht="15" customHeight="1" x14ac:dyDescent="0.2">
      <c r="A1457" s="209"/>
      <c r="B1457" s="199"/>
      <c r="C1457" s="200"/>
      <c r="D1457" s="202"/>
      <c r="E1457" s="198"/>
      <c r="F1457" s="199"/>
      <c r="G1457" s="203"/>
      <c r="H1457" s="203"/>
    </row>
    <row r="1458" spans="1:8" ht="15" customHeight="1" x14ac:dyDescent="0.2">
      <c r="A1458" s="209"/>
      <c r="B1458" s="199"/>
      <c r="C1458" s="200"/>
      <c r="D1458" s="202"/>
      <c r="E1458" s="198"/>
      <c r="F1458" s="199"/>
      <c r="G1458" s="203"/>
      <c r="H1458" s="203"/>
    </row>
    <row r="1459" spans="1:8" ht="15" customHeight="1" x14ac:dyDescent="0.2">
      <c r="A1459" s="209"/>
      <c r="B1459" s="199"/>
      <c r="C1459" s="200"/>
      <c r="D1459" s="202"/>
      <c r="E1459" s="198"/>
      <c r="F1459" s="199"/>
      <c r="G1459" s="203"/>
      <c r="H1459" s="203"/>
    </row>
    <row r="1460" spans="1:8" ht="15" customHeight="1" x14ac:dyDescent="0.2">
      <c r="A1460" s="209"/>
      <c r="B1460" s="199"/>
      <c r="C1460" s="200"/>
      <c r="D1460" s="202"/>
      <c r="E1460" s="198"/>
      <c r="F1460" s="199"/>
      <c r="G1460" s="203"/>
      <c r="H1460" s="203"/>
    </row>
    <row r="1461" spans="1:8" ht="15" customHeight="1" x14ac:dyDescent="0.2">
      <c r="A1461" s="209"/>
      <c r="B1461" s="199"/>
      <c r="C1461" s="200"/>
      <c r="D1461" s="202"/>
      <c r="E1461" s="198"/>
      <c r="F1461" s="199"/>
      <c r="G1461" s="203"/>
      <c r="H1461" s="203"/>
    </row>
    <row r="1462" spans="1:8" ht="15" customHeight="1" x14ac:dyDescent="0.2">
      <c r="A1462" s="209"/>
      <c r="B1462" s="199"/>
      <c r="C1462" s="200"/>
      <c r="D1462" s="202"/>
      <c r="E1462" s="198"/>
      <c r="F1462" s="199"/>
      <c r="G1462" s="203"/>
      <c r="H1462" s="203"/>
    </row>
    <row r="1463" spans="1:8" ht="15" customHeight="1" x14ac:dyDescent="0.2">
      <c r="A1463" s="209"/>
      <c r="B1463" s="199"/>
      <c r="C1463" s="200"/>
      <c r="D1463" s="202"/>
      <c r="E1463" s="198"/>
      <c r="F1463" s="199"/>
      <c r="G1463" s="203"/>
      <c r="H1463" s="203"/>
    </row>
    <row r="1464" spans="1:8" ht="15" customHeight="1" x14ac:dyDescent="0.2">
      <c r="A1464" s="209"/>
      <c r="B1464" s="199"/>
      <c r="C1464" s="200"/>
      <c r="D1464" s="202"/>
      <c r="E1464" s="198"/>
      <c r="F1464" s="199"/>
      <c r="G1464" s="203"/>
      <c r="H1464" s="203"/>
    </row>
    <row r="1465" spans="1:8" ht="15" customHeight="1" x14ac:dyDescent="0.2">
      <c r="A1465" s="209"/>
      <c r="B1465" s="199"/>
      <c r="C1465" s="200"/>
      <c r="D1465" s="202"/>
      <c r="E1465" s="198"/>
      <c r="F1465" s="199"/>
      <c r="G1465" s="203"/>
      <c r="H1465" s="203"/>
    </row>
    <row r="1466" spans="1:8" ht="15" customHeight="1" x14ac:dyDescent="0.2">
      <c r="A1466" s="209"/>
      <c r="B1466" s="199"/>
      <c r="C1466" s="200"/>
      <c r="D1466" s="202"/>
      <c r="E1466" s="198"/>
      <c r="F1466" s="199"/>
      <c r="G1466" s="203"/>
      <c r="H1466" s="203"/>
    </row>
    <row r="1467" spans="1:8" ht="15" customHeight="1" x14ac:dyDescent="0.2">
      <c r="A1467" s="209"/>
      <c r="B1467" s="199"/>
      <c r="C1467" s="200"/>
      <c r="D1467" s="202"/>
      <c r="E1467" s="198"/>
      <c r="F1467" s="199"/>
      <c r="G1467" s="203"/>
      <c r="H1467" s="203"/>
    </row>
    <row r="1468" spans="1:8" ht="15" customHeight="1" x14ac:dyDescent="0.2">
      <c r="A1468" s="209"/>
      <c r="B1468" s="199"/>
      <c r="C1468" s="200"/>
      <c r="D1468" s="202"/>
      <c r="E1468" s="198"/>
      <c r="F1468" s="199"/>
      <c r="G1468" s="203"/>
      <c r="H1468" s="203"/>
    </row>
    <row r="1469" spans="1:8" ht="15" customHeight="1" x14ac:dyDescent="0.2">
      <c r="A1469" s="209"/>
      <c r="B1469" s="199"/>
      <c r="C1469" s="200"/>
      <c r="D1469" s="202"/>
      <c r="E1469" s="198"/>
      <c r="F1469" s="199"/>
      <c r="G1469" s="203"/>
      <c r="H1469" s="203"/>
    </row>
    <row r="1470" spans="1:8" ht="15" customHeight="1" x14ac:dyDescent="0.2">
      <c r="A1470" s="209"/>
      <c r="B1470" s="199"/>
      <c r="C1470" s="200"/>
      <c r="D1470" s="202"/>
      <c r="E1470" s="198"/>
      <c r="F1470" s="199"/>
      <c r="G1470" s="203"/>
      <c r="H1470" s="203"/>
    </row>
    <row r="1471" spans="1:8" ht="15" customHeight="1" x14ac:dyDescent="0.2">
      <c r="A1471" s="209"/>
      <c r="B1471" s="199"/>
      <c r="C1471" s="200"/>
      <c r="D1471" s="202"/>
      <c r="E1471" s="198"/>
      <c r="F1471" s="199"/>
      <c r="G1471" s="203"/>
      <c r="H1471" s="203"/>
    </row>
    <row r="1472" spans="1:8" ht="15" customHeight="1" x14ac:dyDescent="0.2">
      <c r="A1472" s="209"/>
      <c r="B1472" s="199"/>
      <c r="C1472" s="200"/>
      <c r="D1472" s="202"/>
      <c r="E1472" s="198"/>
      <c r="F1472" s="199"/>
      <c r="G1472" s="203"/>
      <c r="H1472" s="203"/>
    </row>
    <row r="1473" spans="1:8" ht="15" customHeight="1" x14ac:dyDescent="0.2">
      <c r="A1473" s="209"/>
      <c r="B1473" s="199"/>
      <c r="C1473" s="200"/>
      <c r="D1473" s="202"/>
      <c r="E1473" s="198"/>
      <c r="F1473" s="199"/>
      <c r="G1473" s="203"/>
      <c r="H1473" s="203"/>
    </row>
    <row r="1474" spans="1:8" ht="15" customHeight="1" x14ac:dyDescent="0.2">
      <c r="A1474" s="209"/>
      <c r="B1474" s="199"/>
      <c r="C1474" s="200"/>
      <c r="D1474" s="202"/>
      <c r="E1474" s="198"/>
      <c r="F1474" s="199"/>
      <c r="G1474" s="203"/>
      <c r="H1474" s="203"/>
    </row>
    <row r="1475" spans="1:8" ht="15" customHeight="1" x14ac:dyDescent="0.2">
      <c r="A1475" s="209"/>
      <c r="B1475" s="199"/>
      <c r="C1475" s="200"/>
      <c r="D1475" s="202"/>
      <c r="E1475" s="198"/>
      <c r="F1475" s="199"/>
      <c r="G1475" s="203"/>
      <c r="H1475" s="203"/>
    </row>
    <row r="1476" spans="1:8" ht="15" customHeight="1" x14ac:dyDescent="0.2">
      <c r="A1476" s="209"/>
      <c r="B1476" s="199"/>
      <c r="C1476" s="200"/>
      <c r="D1476" s="202"/>
      <c r="E1476" s="198"/>
      <c r="F1476" s="199"/>
      <c r="G1476" s="203"/>
      <c r="H1476" s="203"/>
    </row>
    <row r="1477" spans="1:8" ht="15" customHeight="1" x14ac:dyDescent="0.2">
      <c r="A1477" s="209"/>
      <c r="B1477" s="199"/>
      <c r="C1477" s="200"/>
      <c r="D1477" s="202"/>
      <c r="E1477" s="198"/>
      <c r="F1477" s="199"/>
      <c r="G1477" s="203"/>
      <c r="H1477" s="203"/>
    </row>
    <row r="1478" spans="1:8" ht="15" customHeight="1" x14ac:dyDescent="0.2">
      <c r="A1478" s="209"/>
      <c r="B1478" s="199"/>
      <c r="C1478" s="200"/>
      <c r="D1478" s="202"/>
      <c r="E1478" s="198"/>
      <c r="F1478" s="199"/>
      <c r="G1478" s="203"/>
      <c r="H1478" s="203"/>
    </row>
    <row r="1479" spans="1:8" ht="15" customHeight="1" x14ac:dyDescent="0.2">
      <c r="A1479" s="209"/>
      <c r="B1479" s="199"/>
      <c r="C1479" s="200"/>
      <c r="D1479" s="202"/>
      <c r="E1479" s="198"/>
      <c r="F1479" s="199"/>
      <c r="G1479" s="203"/>
      <c r="H1479" s="203"/>
    </row>
    <row r="1480" spans="1:8" ht="15" customHeight="1" x14ac:dyDescent="0.2">
      <c r="A1480" s="209"/>
      <c r="B1480" s="199"/>
      <c r="C1480" s="200"/>
      <c r="D1480" s="202"/>
      <c r="E1480" s="198"/>
      <c r="F1480" s="199"/>
      <c r="G1480" s="203"/>
      <c r="H1480" s="203"/>
    </row>
    <row r="1481" spans="1:8" ht="15" customHeight="1" x14ac:dyDescent="0.2">
      <c r="A1481" s="209"/>
      <c r="B1481" s="199"/>
      <c r="C1481" s="200"/>
      <c r="D1481" s="202"/>
      <c r="E1481" s="198"/>
      <c r="F1481" s="199"/>
      <c r="G1481" s="203"/>
      <c r="H1481" s="203"/>
    </row>
    <row r="1482" spans="1:8" ht="15" customHeight="1" x14ac:dyDescent="0.2">
      <c r="A1482" s="209"/>
      <c r="B1482" s="199"/>
      <c r="C1482" s="200"/>
      <c r="D1482" s="202"/>
      <c r="E1482" s="198"/>
      <c r="F1482" s="199"/>
      <c r="G1482" s="203"/>
      <c r="H1482" s="203"/>
    </row>
    <row r="1483" spans="1:8" ht="15" customHeight="1" x14ac:dyDescent="0.2">
      <c r="A1483" s="209"/>
      <c r="B1483" s="199"/>
      <c r="C1483" s="200"/>
      <c r="D1483" s="202"/>
      <c r="E1483" s="198"/>
      <c r="F1483" s="199"/>
      <c r="G1483" s="203"/>
      <c r="H1483" s="203"/>
    </row>
    <row r="1484" spans="1:8" ht="15" customHeight="1" x14ac:dyDescent="0.2">
      <c r="A1484" s="209"/>
      <c r="B1484" s="199"/>
      <c r="C1484" s="200"/>
      <c r="D1484" s="202"/>
      <c r="E1484" s="198"/>
      <c r="F1484" s="199"/>
      <c r="G1484" s="203"/>
      <c r="H1484" s="203"/>
    </row>
    <row r="1485" spans="1:8" ht="15" customHeight="1" x14ac:dyDescent="0.2">
      <c r="A1485" s="209"/>
      <c r="B1485" s="199"/>
      <c r="C1485" s="200"/>
      <c r="D1485" s="202"/>
      <c r="E1485" s="198"/>
      <c r="F1485" s="199"/>
      <c r="G1485" s="203"/>
      <c r="H1485" s="203"/>
    </row>
    <row r="1486" spans="1:8" ht="15" customHeight="1" x14ac:dyDescent="0.2">
      <c r="A1486" s="209"/>
      <c r="B1486" s="199"/>
      <c r="C1486" s="200"/>
      <c r="D1486" s="202"/>
      <c r="E1486" s="198"/>
      <c r="F1486" s="199"/>
      <c r="G1486" s="203"/>
      <c r="H1486" s="203"/>
    </row>
    <row r="1487" spans="1:8" ht="15" customHeight="1" x14ac:dyDescent="0.2">
      <c r="A1487" s="209"/>
      <c r="B1487" s="199"/>
      <c r="C1487" s="200"/>
      <c r="D1487" s="202"/>
      <c r="E1487" s="198"/>
      <c r="F1487" s="199"/>
      <c r="G1487" s="203"/>
      <c r="H1487" s="203"/>
    </row>
    <row r="1488" spans="1:8" ht="15" customHeight="1" x14ac:dyDescent="0.2">
      <c r="A1488" s="209"/>
      <c r="B1488" s="199"/>
      <c r="C1488" s="200"/>
      <c r="D1488" s="202"/>
      <c r="E1488" s="198"/>
      <c r="F1488" s="199"/>
      <c r="G1488" s="203"/>
      <c r="H1488" s="203"/>
    </row>
    <row r="1489" spans="1:8" ht="15" customHeight="1" x14ac:dyDescent="0.2">
      <c r="A1489" s="209"/>
      <c r="B1489" s="199"/>
      <c r="C1489" s="200"/>
      <c r="D1489" s="202"/>
      <c r="E1489" s="198"/>
      <c r="F1489" s="199"/>
      <c r="G1489" s="203"/>
      <c r="H1489" s="203"/>
    </row>
    <row r="1490" spans="1:8" ht="15" customHeight="1" x14ac:dyDescent="0.2">
      <c r="A1490" s="209"/>
      <c r="B1490" s="199"/>
      <c r="C1490" s="200"/>
      <c r="D1490" s="202"/>
      <c r="E1490" s="198"/>
      <c r="F1490" s="199"/>
      <c r="G1490" s="203"/>
      <c r="H1490" s="203"/>
    </row>
    <row r="1491" spans="1:8" ht="15" customHeight="1" x14ac:dyDescent="0.2">
      <c r="A1491" s="209"/>
      <c r="B1491" s="199"/>
      <c r="C1491" s="200"/>
      <c r="D1491" s="202"/>
      <c r="E1491" s="198"/>
      <c r="F1491" s="199"/>
      <c r="G1491" s="203"/>
      <c r="H1491" s="203"/>
    </row>
    <row r="1492" spans="1:8" ht="15" customHeight="1" x14ac:dyDescent="0.2">
      <c r="A1492" s="209"/>
      <c r="B1492" s="199"/>
      <c r="C1492" s="200"/>
      <c r="D1492" s="202"/>
      <c r="E1492" s="198"/>
      <c r="F1492" s="199"/>
      <c r="G1492" s="203"/>
      <c r="H1492" s="203"/>
    </row>
    <row r="1493" spans="1:8" ht="15" customHeight="1" x14ac:dyDescent="0.2">
      <c r="A1493" s="209"/>
      <c r="B1493" s="199"/>
      <c r="C1493" s="200"/>
      <c r="D1493" s="202"/>
      <c r="E1493" s="198"/>
      <c r="F1493" s="199"/>
      <c r="G1493" s="203"/>
      <c r="H1493" s="203"/>
    </row>
    <row r="1494" spans="1:8" ht="15" customHeight="1" x14ac:dyDescent="0.2">
      <c r="A1494" s="209"/>
      <c r="B1494" s="199"/>
      <c r="C1494" s="200"/>
      <c r="D1494" s="202"/>
      <c r="E1494" s="198"/>
      <c r="F1494" s="199"/>
      <c r="G1494" s="203"/>
      <c r="H1494" s="203"/>
    </row>
    <row r="1495" spans="1:8" ht="15" customHeight="1" x14ac:dyDescent="0.2">
      <c r="A1495" s="209"/>
      <c r="B1495" s="199"/>
      <c r="C1495" s="200"/>
      <c r="D1495" s="202"/>
      <c r="E1495" s="198"/>
      <c r="F1495" s="199"/>
      <c r="G1495" s="203"/>
      <c r="H1495" s="203"/>
    </row>
    <row r="1496" spans="1:8" ht="15" customHeight="1" x14ac:dyDescent="0.2">
      <c r="A1496" s="209"/>
      <c r="B1496" s="199"/>
      <c r="C1496" s="200"/>
      <c r="D1496" s="202"/>
      <c r="E1496" s="198"/>
      <c r="F1496" s="199"/>
      <c r="G1496" s="203"/>
      <c r="H1496" s="203"/>
    </row>
    <row r="1497" spans="1:8" ht="15" customHeight="1" x14ac:dyDescent="0.2">
      <c r="A1497" s="209"/>
      <c r="B1497" s="199"/>
      <c r="C1497" s="200"/>
      <c r="D1497" s="202"/>
      <c r="E1497" s="198"/>
      <c r="F1497" s="199"/>
      <c r="G1497" s="203"/>
      <c r="H1497" s="203"/>
    </row>
    <row r="1498" spans="1:8" ht="15" customHeight="1" x14ac:dyDescent="0.2">
      <c r="A1498" s="209"/>
      <c r="B1498" s="199"/>
      <c r="C1498" s="200"/>
      <c r="D1498" s="202"/>
      <c r="E1498" s="198"/>
      <c r="F1498" s="199"/>
      <c r="G1498" s="203"/>
      <c r="H1498" s="203"/>
    </row>
    <row r="1499" spans="1:8" ht="15" customHeight="1" x14ac:dyDescent="0.2">
      <c r="A1499" s="209"/>
      <c r="B1499" s="199"/>
      <c r="C1499" s="200"/>
      <c r="D1499" s="202"/>
      <c r="E1499" s="198"/>
      <c r="F1499" s="199"/>
      <c r="G1499" s="203"/>
      <c r="H1499" s="203"/>
    </row>
    <row r="1500" spans="1:8" ht="15" customHeight="1" x14ac:dyDescent="0.2">
      <c r="A1500" s="209"/>
      <c r="B1500" s="199"/>
      <c r="C1500" s="200"/>
      <c r="D1500" s="202"/>
      <c r="E1500" s="198"/>
      <c r="F1500" s="199"/>
      <c r="G1500" s="203"/>
      <c r="H1500" s="203"/>
    </row>
    <row r="1501" spans="1:8" ht="15.75" customHeight="1" thickBot="1" x14ac:dyDescent="0.25">
      <c r="A1501" s="210"/>
      <c r="B1501" s="199"/>
      <c r="C1501" s="204"/>
      <c r="D1501" s="205"/>
      <c r="E1501" s="206"/>
      <c r="F1501" s="199"/>
      <c r="G1501" s="204"/>
      <c r="H1501" s="207"/>
    </row>
    <row r="1502" spans="1:8" ht="12.75" hidden="1" customHeight="1" x14ac:dyDescent="0.2"/>
  </sheetData>
  <sheetProtection sheet="1" objects="1" scenarios="1"/>
  <mergeCells count="5">
    <mergeCell ref="B1:D1"/>
    <mergeCell ref="A1:A2"/>
    <mergeCell ref="Q2:S2"/>
    <mergeCell ref="F1:H1"/>
    <mergeCell ref="E1:E2"/>
  </mergeCells>
  <dataValidations count="3">
    <dataValidation type="list" allowBlank="1" showErrorMessage="1" sqref="F3:F1501" xr:uid="{00000000-0002-0000-0C00-000000000000}">
      <formula1>$M$3:$M$17</formula1>
    </dataValidation>
    <dataValidation allowBlank="1" showErrorMessage="1" sqref="C3:C1501 G3:G1501" xr:uid="{00000000-0002-0000-0C00-000001000000}"/>
    <dataValidation type="list" allowBlank="1" showErrorMessage="1" sqref="B3:B1501" xr:uid="{00000000-0002-0000-0C00-000002000000}">
      <formula1>$V$2:$V$45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/>
  <dimension ref="A1:J98"/>
  <sheetViews>
    <sheetView rightToLeft="1" tabSelected="1" topLeftCell="A92" zoomScaleNormal="100" workbookViewId="0">
      <selection activeCell="A68" sqref="A68:B68"/>
    </sheetView>
  </sheetViews>
  <sheetFormatPr defaultRowHeight="14.25" x14ac:dyDescent="0.2"/>
  <cols>
    <col min="1" max="1" width="10.77734375" style="100" customWidth="1"/>
    <col min="2" max="2" width="9.33203125" style="100" customWidth="1"/>
    <col min="3" max="3" width="9.88671875" style="100" customWidth="1"/>
    <col min="4" max="4" width="9.21875" style="100" customWidth="1"/>
    <col min="5" max="5" width="8.109375" style="100" customWidth="1"/>
    <col min="6" max="6" width="10" style="100" customWidth="1"/>
    <col min="7" max="7" width="8.6640625" style="100" customWidth="1"/>
    <col min="8" max="8" width="9.21875" style="100" customWidth="1"/>
    <col min="9" max="9" width="10.21875" style="100" customWidth="1"/>
    <col min="10" max="10" width="8.6640625" style="100" customWidth="1"/>
    <col min="11" max="256" width="8.88671875" style="100"/>
    <col min="257" max="257" width="0.33203125" style="100" customWidth="1"/>
    <col min="258" max="258" width="7.109375" style="100" customWidth="1"/>
    <col min="259" max="259" width="9.88671875" style="100" customWidth="1"/>
    <col min="260" max="260" width="9.21875" style="100" customWidth="1"/>
    <col min="261" max="261" width="8.109375" style="100" customWidth="1"/>
    <col min="262" max="262" width="10" style="100" customWidth="1"/>
    <col min="263" max="263" width="8.6640625" style="100" customWidth="1"/>
    <col min="264" max="264" width="9.21875" style="100" customWidth="1"/>
    <col min="265" max="266" width="8.6640625" style="100" customWidth="1"/>
    <col min="267" max="512" width="8.88671875" style="100"/>
    <col min="513" max="513" width="0.33203125" style="100" customWidth="1"/>
    <col min="514" max="514" width="7.109375" style="100" customWidth="1"/>
    <col min="515" max="515" width="9.88671875" style="100" customWidth="1"/>
    <col min="516" max="516" width="9.21875" style="100" customWidth="1"/>
    <col min="517" max="517" width="8.109375" style="100" customWidth="1"/>
    <col min="518" max="518" width="10" style="100" customWidth="1"/>
    <col min="519" max="519" width="8.6640625" style="100" customWidth="1"/>
    <col min="520" max="520" width="9.21875" style="100" customWidth="1"/>
    <col min="521" max="522" width="8.6640625" style="100" customWidth="1"/>
    <col min="523" max="768" width="8.88671875" style="100"/>
    <col min="769" max="769" width="0.33203125" style="100" customWidth="1"/>
    <col min="770" max="770" width="7.109375" style="100" customWidth="1"/>
    <col min="771" max="771" width="9.88671875" style="100" customWidth="1"/>
    <col min="772" max="772" width="9.21875" style="100" customWidth="1"/>
    <col min="773" max="773" width="8.109375" style="100" customWidth="1"/>
    <col min="774" max="774" width="10" style="100" customWidth="1"/>
    <col min="775" max="775" width="8.6640625" style="100" customWidth="1"/>
    <col min="776" max="776" width="9.21875" style="100" customWidth="1"/>
    <col min="777" max="778" width="8.6640625" style="100" customWidth="1"/>
    <col min="779" max="1024" width="8.88671875" style="100"/>
    <col min="1025" max="1025" width="0.33203125" style="100" customWidth="1"/>
    <col min="1026" max="1026" width="7.109375" style="100" customWidth="1"/>
    <col min="1027" max="1027" width="9.88671875" style="100" customWidth="1"/>
    <col min="1028" max="1028" width="9.21875" style="100" customWidth="1"/>
    <col min="1029" max="1029" width="8.109375" style="100" customWidth="1"/>
    <col min="1030" max="1030" width="10" style="100" customWidth="1"/>
    <col min="1031" max="1031" width="8.6640625" style="100" customWidth="1"/>
    <col min="1032" max="1032" width="9.21875" style="100" customWidth="1"/>
    <col min="1033" max="1034" width="8.6640625" style="100" customWidth="1"/>
    <col min="1035" max="1280" width="8.88671875" style="100"/>
    <col min="1281" max="1281" width="0.33203125" style="100" customWidth="1"/>
    <col min="1282" max="1282" width="7.109375" style="100" customWidth="1"/>
    <col min="1283" max="1283" width="9.88671875" style="100" customWidth="1"/>
    <col min="1284" max="1284" width="9.21875" style="100" customWidth="1"/>
    <col min="1285" max="1285" width="8.109375" style="100" customWidth="1"/>
    <col min="1286" max="1286" width="10" style="100" customWidth="1"/>
    <col min="1287" max="1287" width="8.6640625" style="100" customWidth="1"/>
    <col min="1288" max="1288" width="9.21875" style="100" customWidth="1"/>
    <col min="1289" max="1290" width="8.6640625" style="100" customWidth="1"/>
    <col min="1291" max="1536" width="8.88671875" style="100"/>
    <col min="1537" max="1537" width="0.33203125" style="100" customWidth="1"/>
    <col min="1538" max="1538" width="7.109375" style="100" customWidth="1"/>
    <col min="1539" max="1539" width="9.88671875" style="100" customWidth="1"/>
    <col min="1540" max="1540" width="9.21875" style="100" customWidth="1"/>
    <col min="1541" max="1541" width="8.109375" style="100" customWidth="1"/>
    <col min="1542" max="1542" width="10" style="100" customWidth="1"/>
    <col min="1543" max="1543" width="8.6640625" style="100" customWidth="1"/>
    <col min="1544" max="1544" width="9.21875" style="100" customWidth="1"/>
    <col min="1545" max="1546" width="8.6640625" style="100" customWidth="1"/>
    <col min="1547" max="1792" width="8.88671875" style="100"/>
    <col min="1793" max="1793" width="0.33203125" style="100" customWidth="1"/>
    <col min="1794" max="1794" width="7.109375" style="100" customWidth="1"/>
    <col min="1795" max="1795" width="9.88671875" style="100" customWidth="1"/>
    <col min="1796" max="1796" width="9.21875" style="100" customWidth="1"/>
    <col min="1797" max="1797" width="8.109375" style="100" customWidth="1"/>
    <col min="1798" max="1798" width="10" style="100" customWidth="1"/>
    <col min="1799" max="1799" width="8.6640625" style="100" customWidth="1"/>
    <col min="1800" max="1800" width="9.21875" style="100" customWidth="1"/>
    <col min="1801" max="1802" width="8.6640625" style="100" customWidth="1"/>
    <col min="1803" max="2048" width="8.88671875" style="100"/>
    <col min="2049" max="2049" width="0.33203125" style="100" customWidth="1"/>
    <col min="2050" max="2050" width="7.109375" style="100" customWidth="1"/>
    <col min="2051" max="2051" width="9.88671875" style="100" customWidth="1"/>
    <col min="2052" max="2052" width="9.21875" style="100" customWidth="1"/>
    <col min="2053" max="2053" width="8.109375" style="100" customWidth="1"/>
    <col min="2054" max="2054" width="10" style="100" customWidth="1"/>
    <col min="2055" max="2055" width="8.6640625" style="100" customWidth="1"/>
    <col min="2056" max="2056" width="9.21875" style="100" customWidth="1"/>
    <col min="2057" max="2058" width="8.6640625" style="100" customWidth="1"/>
    <col min="2059" max="2304" width="8.88671875" style="100"/>
    <col min="2305" max="2305" width="0.33203125" style="100" customWidth="1"/>
    <col min="2306" max="2306" width="7.109375" style="100" customWidth="1"/>
    <col min="2307" max="2307" width="9.88671875" style="100" customWidth="1"/>
    <col min="2308" max="2308" width="9.21875" style="100" customWidth="1"/>
    <col min="2309" max="2309" width="8.109375" style="100" customWidth="1"/>
    <col min="2310" max="2310" width="10" style="100" customWidth="1"/>
    <col min="2311" max="2311" width="8.6640625" style="100" customWidth="1"/>
    <col min="2312" max="2312" width="9.21875" style="100" customWidth="1"/>
    <col min="2313" max="2314" width="8.6640625" style="100" customWidth="1"/>
    <col min="2315" max="2560" width="8.88671875" style="100"/>
    <col min="2561" max="2561" width="0.33203125" style="100" customWidth="1"/>
    <col min="2562" max="2562" width="7.109375" style="100" customWidth="1"/>
    <col min="2563" max="2563" width="9.88671875" style="100" customWidth="1"/>
    <col min="2564" max="2564" width="9.21875" style="100" customWidth="1"/>
    <col min="2565" max="2565" width="8.109375" style="100" customWidth="1"/>
    <col min="2566" max="2566" width="10" style="100" customWidth="1"/>
    <col min="2567" max="2567" width="8.6640625" style="100" customWidth="1"/>
    <col min="2568" max="2568" width="9.21875" style="100" customWidth="1"/>
    <col min="2569" max="2570" width="8.6640625" style="100" customWidth="1"/>
    <col min="2571" max="2816" width="8.88671875" style="100"/>
    <col min="2817" max="2817" width="0.33203125" style="100" customWidth="1"/>
    <col min="2818" max="2818" width="7.109375" style="100" customWidth="1"/>
    <col min="2819" max="2819" width="9.88671875" style="100" customWidth="1"/>
    <col min="2820" max="2820" width="9.21875" style="100" customWidth="1"/>
    <col min="2821" max="2821" width="8.109375" style="100" customWidth="1"/>
    <col min="2822" max="2822" width="10" style="100" customWidth="1"/>
    <col min="2823" max="2823" width="8.6640625" style="100" customWidth="1"/>
    <col min="2824" max="2824" width="9.21875" style="100" customWidth="1"/>
    <col min="2825" max="2826" width="8.6640625" style="100" customWidth="1"/>
    <col min="2827" max="3072" width="8.88671875" style="100"/>
    <col min="3073" max="3073" width="0.33203125" style="100" customWidth="1"/>
    <col min="3074" max="3074" width="7.109375" style="100" customWidth="1"/>
    <col min="3075" max="3075" width="9.88671875" style="100" customWidth="1"/>
    <col min="3076" max="3076" width="9.21875" style="100" customWidth="1"/>
    <col min="3077" max="3077" width="8.109375" style="100" customWidth="1"/>
    <col min="3078" max="3078" width="10" style="100" customWidth="1"/>
    <col min="3079" max="3079" width="8.6640625" style="100" customWidth="1"/>
    <col min="3080" max="3080" width="9.21875" style="100" customWidth="1"/>
    <col min="3081" max="3082" width="8.6640625" style="100" customWidth="1"/>
    <col min="3083" max="3328" width="8.88671875" style="100"/>
    <col min="3329" max="3329" width="0.33203125" style="100" customWidth="1"/>
    <col min="3330" max="3330" width="7.109375" style="100" customWidth="1"/>
    <col min="3331" max="3331" width="9.88671875" style="100" customWidth="1"/>
    <col min="3332" max="3332" width="9.21875" style="100" customWidth="1"/>
    <col min="3333" max="3333" width="8.109375" style="100" customWidth="1"/>
    <col min="3334" max="3334" width="10" style="100" customWidth="1"/>
    <col min="3335" max="3335" width="8.6640625" style="100" customWidth="1"/>
    <col min="3336" max="3336" width="9.21875" style="100" customWidth="1"/>
    <col min="3337" max="3338" width="8.6640625" style="100" customWidth="1"/>
    <col min="3339" max="3584" width="8.88671875" style="100"/>
    <col min="3585" max="3585" width="0.33203125" style="100" customWidth="1"/>
    <col min="3586" max="3586" width="7.109375" style="100" customWidth="1"/>
    <col min="3587" max="3587" width="9.88671875" style="100" customWidth="1"/>
    <col min="3588" max="3588" width="9.21875" style="100" customWidth="1"/>
    <col min="3589" max="3589" width="8.109375" style="100" customWidth="1"/>
    <col min="3590" max="3590" width="10" style="100" customWidth="1"/>
    <col min="3591" max="3591" width="8.6640625" style="100" customWidth="1"/>
    <col min="3592" max="3592" width="9.21875" style="100" customWidth="1"/>
    <col min="3593" max="3594" width="8.6640625" style="100" customWidth="1"/>
    <col min="3595" max="3840" width="8.88671875" style="100"/>
    <col min="3841" max="3841" width="0.33203125" style="100" customWidth="1"/>
    <col min="3842" max="3842" width="7.109375" style="100" customWidth="1"/>
    <col min="3843" max="3843" width="9.88671875" style="100" customWidth="1"/>
    <col min="3844" max="3844" width="9.21875" style="100" customWidth="1"/>
    <col min="3845" max="3845" width="8.109375" style="100" customWidth="1"/>
    <col min="3846" max="3846" width="10" style="100" customWidth="1"/>
    <col min="3847" max="3847" width="8.6640625" style="100" customWidth="1"/>
    <col min="3848" max="3848" width="9.21875" style="100" customWidth="1"/>
    <col min="3849" max="3850" width="8.6640625" style="100" customWidth="1"/>
    <col min="3851" max="4096" width="8.88671875" style="100"/>
    <col min="4097" max="4097" width="0.33203125" style="100" customWidth="1"/>
    <col min="4098" max="4098" width="7.109375" style="100" customWidth="1"/>
    <col min="4099" max="4099" width="9.88671875" style="100" customWidth="1"/>
    <col min="4100" max="4100" width="9.21875" style="100" customWidth="1"/>
    <col min="4101" max="4101" width="8.109375" style="100" customWidth="1"/>
    <col min="4102" max="4102" width="10" style="100" customWidth="1"/>
    <col min="4103" max="4103" width="8.6640625" style="100" customWidth="1"/>
    <col min="4104" max="4104" width="9.21875" style="100" customWidth="1"/>
    <col min="4105" max="4106" width="8.6640625" style="100" customWidth="1"/>
    <col min="4107" max="4352" width="8.88671875" style="100"/>
    <col min="4353" max="4353" width="0.33203125" style="100" customWidth="1"/>
    <col min="4354" max="4354" width="7.109375" style="100" customWidth="1"/>
    <col min="4355" max="4355" width="9.88671875" style="100" customWidth="1"/>
    <col min="4356" max="4356" width="9.21875" style="100" customWidth="1"/>
    <col min="4357" max="4357" width="8.109375" style="100" customWidth="1"/>
    <col min="4358" max="4358" width="10" style="100" customWidth="1"/>
    <col min="4359" max="4359" width="8.6640625" style="100" customWidth="1"/>
    <col min="4360" max="4360" width="9.21875" style="100" customWidth="1"/>
    <col min="4361" max="4362" width="8.6640625" style="100" customWidth="1"/>
    <col min="4363" max="4608" width="8.88671875" style="100"/>
    <col min="4609" max="4609" width="0.33203125" style="100" customWidth="1"/>
    <col min="4610" max="4610" width="7.109375" style="100" customWidth="1"/>
    <col min="4611" max="4611" width="9.88671875" style="100" customWidth="1"/>
    <col min="4612" max="4612" width="9.21875" style="100" customWidth="1"/>
    <col min="4613" max="4613" width="8.109375" style="100" customWidth="1"/>
    <col min="4614" max="4614" width="10" style="100" customWidth="1"/>
    <col min="4615" max="4615" width="8.6640625" style="100" customWidth="1"/>
    <col min="4616" max="4616" width="9.21875" style="100" customWidth="1"/>
    <col min="4617" max="4618" width="8.6640625" style="100" customWidth="1"/>
    <col min="4619" max="4864" width="8.88671875" style="100"/>
    <col min="4865" max="4865" width="0.33203125" style="100" customWidth="1"/>
    <col min="4866" max="4866" width="7.109375" style="100" customWidth="1"/>
    <col min="4867" max="4867" width="9.88671875" style="100" customWidth="1"/>
    <col min="4868" max="4868" width="9.21875" style="100" customWidth="1"/>
    <col min="4869" max="4869" width="8.109375" style="100" customWidth="1"/>
    <col min="4870" max="4870" width="10" style="100" customWidth="1"/>
    <col min="4871" max="4871" width="8.6640625" style="100" customWidth="1"/>
    <col min="4872" max="4872" width="9.21875" style="100" customWidth="1"/>
    <col min="4873" max="4874" width="8.6640625" style="100" customWidth="1"/>
    <col min="4875" max="5120" width="8.88671875" style="100"/>
    <col min="5121" max="5121" width="0.33203125" style="100" customWidth="1"/>
    <col min="5122" max="5122" width="7.109375" style="100" customWidth="1"/>
    <col min="5123" max="5123" width="9.88671875" style="100" customWidth="1"/>
    <col min="5124" max="5124" width="9.21875" style="100" customWidth="1"/>
    <col min="5125" max="5125" width="8.109375" style="100" customWidth="1"/>
    <col min="5126" max="5126" width="10" style="100" customWidth="1"/>
    <col min="5127" max="5127" width="8.6640625" style="100" customWidth="1"/>
    <col min="5128" max="5128" width="9.21875" style="100" customWidth="1"/>
    <col min="5129" max="5130" width="8.6640625" style="100" customWidth="1"/>
    <col min="5131" max="5376" width="8.88671875" style="100"/>
    <col min="5377" max="5377" width="0.33203125" style="100" customWidth="1"/>
    <col min="5378" max="5378" width="7.109375" style="100" customWidth="1"/>
    <col min="5379" max="5379" width="9.88671875" style="100" customWidth="1"/>
    <col min="5380" max="5380" width="9.21875" style="100" customWidth="1"/>
    <col min="5381" max="5381" width="8.109375" style="100" customWidth="1"/>
    <col min="5382" max="5382" width="10" style="100" customWidth="1"/>
    <col min="5383" max="5383" width="8.6640625" style="100" customWidth="1"/>
    <col min="5384" max="5384" width="9.21875" style="100" customWidth="1"/>
    <col min="5385" max="5386" width="8.6640625" style="100" customWidth="1"/>
    <col min="5387" max="5632" width="8.88671875" style="100"/>
    <col min="5633" max="5633" width="0.33203125" style="100" customWidth="1"/>
    <col min="5634" max="5634" width="7.109375" style="100" customWidth="1"/>
    <col min="5635" max="5635" width="9.88671875" style="100" customWidth="1"/>
    <col min="5636" max="5636" width="9.21875" style="100" customWidth="1"/>
    <col min="5637" max="5637" width="8.109375" style="100" customWidth="1"/>
    <col min="5638" max="5638" width="10" style="100" customWidth="1"/>
    <col min="5639" max="5639" width="8.6640625" style="100" customWidth="1"/>
    <col min="5640" max="5640" width="9.21875" style="100" customWidth="1"/>
    <col min="5641" max="5642" width="8.6640625" style="100" customWidth="1"/>
    <col min="5643" max="5888" width="8.88671875" style="100"/>
    <col min="5889" max="5889" width="0.33203125" style="100" customWidth="1"/>
    <col min="5890" max="5890" width="7.109375" style="100" customWidth="1"/>
    <col min="5891" max="5891" width="9.88671875" style="100" customWidth="1"/>
    <col min="5892" max="5892" width="9.21875" style="100" customWidth="1"/>
    <col min="5893" max="5893" width="8.109375" style="100" customWidth="1"/>
    <col min="5894" max="5894" width="10" style="100" customWidth="1"/>
    <col min="5895" max="5895" width="8.6640625" style="100" customWidth="1"/>
    <col min="5896" max="5896" width="9.21875" style="100" customWidth="1"/>
    <col min="5897" max="5898" width="8.6640625" style="100" customWidth="1"/>
    <col min="5899" max="6144" width="8.88671875" style="100"/>
    <col min="6145" max="6145" width="0.33203125" style="100" customWidth="1"/>
    <col min="6146" max="6146" width="7.109375" style="100" customWidth="1"/>
    <col min="6147" max="6147" width="9.88671875" style="100" customWidth="1"/>
    <col min="6148" max="6148" width="9.21875" style="100" customWidth="1"/>
    <col min="6149" max="6149" width="8.109375" style="100" customWidth="1"/>
    <col min="6150" max="6150" width="10" style="100" customWidth="1"/>
    <col min="6151" max="6151" width="8.6640625" style="100" customWidth="1"/>
    <col min="6152" max="6152" width="9.21875" style="100" customWidth="1"/>
    <col min="6153" max="6154" width="8.6640625" style="100" customWidth="1"/>
    <col min="6155" max="6400" width="8.88671875" style="100"/>
    <col min="6401" max="6401" width="0.33203125" style="100" customWidth="1"/>
    <col min="6402" max="6402" width="7.109375" style="100" customWidth="1"/>
    <col min="6403" max="6403" width="9.88671875" style="100" customWidth="1"/>
    <col min="6404" max="6404" width="9.21875" style="100" customWidth="1"/>
    <col min="6405" max="6405" width="8.109375" style="100" customWidth="1"/>
    <col min="6406" max="6406" width="10" style="100" customWidth="1"/>
    <col min="6407" max="6407" width="8.6640625" style="100" customWidth="1"/>
    <col min="6408" max="6408" width="9.21875" style="100" customWidth="1"/>
    <col min="6409" max="6410" width="8.6640625" style="100" customWidth="1"/>
    <col min="6411" max="6656" width="8.88671875" style="100"/>
    <col min="6657" max="6657" width="0.33203125" style="100" customWidth="1"/>
    <col min="6658" max="6658" width="7.109375" style="100" customWidth="1"/>
    <col min="6659" max="6659" width="9.88671875" style="100" customWidth="1"/>
    <col min="6660" max="6660" width="9.21875" style="100" customWidth="1"/>
    <col min="6661" max="6661" width="8.109375" style="100" customWidth="1"/>
    <col min="6662" max="6662" width="10" style="100" customWidth="1"/>
    <col min="6663" max="6663" width="8.6640625" style="100" customWidth="1"/>
    <col min="6664" max="6664" width="9.21875" style="100" customWidth="1"/>
    <col min="6665" max="6666" width="8.6640625" style="100" customWidth="1"/>
    <col min="6667" max="6912" width="8.88671875" style="100"/>
    <col min="6913" max="6913" width="0.33203125" style="100" customWidth="1"/>
    <col min="6914" max="6914" width="7.109375" style="100" customWidth="1"/>
    <col min="6915" max="6915" width="9.88671875" style="100" customWidth="1"/>
    <col min="6916" max="6916" width="9.21875" style="100" customWidth="1"/>
    <col min="6917" max="6917" width="8.109375" style="100" customWidth="1"/>
    <col min="6918" max="6918" width="10" style="100" customWidth="1"/>
    <col min="6919" max="6919" width="8.6640625" style="100" customWidth="1"/>
    <col min="6920" max="6920" width="9.21875" style="100" customWidth="1"/>
    <col min="6921" max="6922" width="8.6640625" style="100" customWidth="1"/>
    <col min="6923" max="7168" width="8.88671875" style="100"/>
    <col min="7169" max="7169" width="0.33203125" style="100" customWidth="1"/>
    <col min="7170" max="7170" width="7.109375" style="100" customWidth="1"/>
    <col min="7171" max="7171" width="9.88671875" style="100" customWidth="1"/>
    <col min="7172" max="7172" width="9.21875" style="100" customWidth="1"/>
    <col min="7173" max="7173" width="8.109375" style="100" customWidth="1"/>
    <col min="7174" max="7174" width="10" style="100" customWidth="1"/>
    <col min="7175" max="7175" width="8.6640625" style="100" customWidth="1"/>
    <col min="7176" max="7176" width="9.21875" style="100" customWidth="1"/>
    <col min="7177" max="7178" width="8.6640625" style="100" customWidth="1"/>
    <col min="7179" max="7424" width="8.88671875" style="100"/>
    <col min="7425" max="7425" width="0.33203125" style="100" customWidth="1"/>
    <col min="7426" max="7426" width="7.109375" style="100" customWidth="1"/>
    <col min="7427" max="7427" width="9.88671875" style="100" customWidth="1"/>
    <col min="7428" max="7428" width="9.21875" style="100" customWidth="1"/>
    <col min="7429" max="7429" width="8.109375" style="100" customWidth="1"/>
    <col min="7430" max="7430" width="10" style="100" customWidth="1"/>
    <col min="7431" max="7431" width="8.6640625" style="100" customWidth="1"/>
    <col min="7432" max="7432" width="9.21875" style="100" customWidth="1"/>
    <col min="7433" max="7434" width="8.6640625" style="100" customWidth="1"/>
    <col min="7435" max="7680" width="8.88671875" style="100"/>
    <col min="7681" max="7681" width="0.33203125" style="100" customWidth="1"/>
    <col min="7682" max="7682" width="7.109375" style="100" customWidth="1"/>
    <col min="7683" max="7683" width="9.88671875" style="100" customWidth="1"/>
    <col min="7684" max="7684" width="9.21875" style="100" customWidth="1"/>
    <col min="7685" max="7685" width="8.109375" style="100" customWidth="1"/>
    <col min="7686" max="7686" width="10" style="100" customWidth="1"/>
    <col min="7687" max="7687" width="8.6640625" style="100" customWidth="1"/>
    <col min="7688" max="7688" width="9.21875" style="100" customWidth="1"/>
    <col min="7689" max="7690" width="8.6640625" style="100" customWidth="1"/>
    <col min="7691" max="7936" width="8.88671875" style="100"/>
    <col min="7937" max="7937" width="0.33203125" style="100" customWidth="1"/>
    <col min="7938" max="7938" width="7.109375" style="100" customWidth="1"/>
    <col min="7939" max="7939" width="9.88671875" style="100" customWidth="1"/>
    <col min="7940" max="7940" width="9.21875" style="100" customWidth="1"/>
    <col min="7941" max="7941" width="8.109375" style="100" customWidth="1"/>
    <col min="7942" max="7942" width="10" style="100" customWidth="1"/>
    <col min="7943" max="7943" width="8.6640625" style="100" customWidth="1"/>
    <col min="7944" max="7944" width="9.21875" style="100" customWidth="1"/>
    <col min="7945" max="7946" width="8.6640625" style="100" customWidth="1"/>
    <col min="7947" max="8192" width="8.88671875" style="100"/>
    <col min="8193" max="8193" width="0.33203125" style="100" customWidth="1"/>
    <col min="8194" max="8194" width="7.109375" style="100" customWidth="1"/>
    <col min="8195" max="8195" width="9.88671875" style="100" customWidth="1"/>
    <col min="8196" max="8196" width="9.21875" style="100" customWidth="1"/>
    <col min="8197" max="8197" width="8.109375" style="100" customWidth="1"/>
    <col min="8198" max="8198" width="10" style="100" customWidth="1"/>
    <col min="8199" max="8199" width="8.6640625" style="100" customWidth="1"/>
    <col min="8200" max="8200" width="9.21875" style="100" customWidth="1"/>
    <col min="8201" max="8202" width="8.6640625" style="100" customWidth="1"/>
    <col min="8203" max="8448" width="8.88671875" style="100"/>
    <col min="8449" max="8449" width="0.33203125" style="100" customWidth="1"/>
    <col min="8450" max="8450" width="7.109375" style="100" customWidth="1"/>
    <col min="8451" max="8451" width="9.88671875" style="100" customWidth="1"/>
    <col min="8452" max="8452" width="9.21875" style="100" customWidth="1"/>
    <col min="8453" max="8453" width="8.109375" style="100" customWidth="1"/>
    <col min="8454" max="8454" width="10" style="100" customWidth="1"/>
    <col min="8455" max="8455" width="8.6640625" style="100" customWidth="1"/>
    <col min="8456" max="8456" width="9.21875" style="100" customWidth="1"/>
    <col min="8457" max="8458" width="8.6640625" style="100" customWidth="1"/>
    <col min="8459" max="8704" width="8.88671875" style="100"/>
    <col min="8705" max="8705" width="0.33203125" style="100" customWidth="1"/>
    <col min="8706" max="8706" width="7.109375" style="100" customWidth="1"/>
    <col min="8707" max="8707" width="9.88671875" style="100" customWidth="1"/>
    <col min="8708" max="8708" width="9.21875" style="100" customWidth="1"/>
    <col min="8709" max="8709" width="8.109375" style="100" customWidth="1"/>
    <col min="8710" max="8710" width="10" style="100" customWidth="1"/>
    <col min="8711" max="8711" width="8.6640625" style="100" customWidth="1"/>
    <col min="8712" max="8712" width="9.21875" style="100" customWidth="1"/>
    <col min="8713" max="8714" width="8.6640625" style="100" customWidth="1"/>
    <col min="8715" max="8960" width="8.88671875" style="100"/>
    <col min="8961" max="8961" width="0.33203125" style="100" customWidth="1"/>
    <col min="8962" max="8962" width="7.109375" style="100" customWidth="1"/>
    <col min="8963" max="8963" width="9.88671875" style="100" customWidth="1"/>
    <col min="8964" max="8964" width="9.21875" style="100" customWidth="1"/>
    <col min="8965" max="8965" width="8.109375" style="100" customWidth="1"/>
    <col min="8966" max="8966" width="10" style="100" customWidth="1"/>
    <col min="8967" max="8967" width="8.6640625" style="100" customWidth="1"/>
    <col min="8968" max="8968" width="9.21875" style="100" customWidth="1"/>
    <col min="8969" max="8970" width="8.6640625" style="100" customWidth="1"/>
    <col min="8971" max="9216" width="8.88671875" style="100"/>
    <col min="9217" max="9217" width="0.33203125" style="100" customWidth="1"/>
    <col min="9218" max="9218" width="7.109375" style="100" customWidth="1"/>
    <col min="9219" max="9219" width="9.88671875" style="100" customWidth="1"/>
    <col min="9220" max="9220" width="9.21875" style="100" customWidth="1"/>
    <col min="9221" max="9221" width="8.109375" style="100" customWidth="1"/>
    <col min="9222" max="9222" width="10" style="100" customWidth="1"/>
    <col min="9223" max="9223" width="8.6640625" style="100" customWidth="1"/>
    <col min="9224" max="9224" width="9.21875" style="100" customWidth="1"/>
    <col min="9225" max="9226" width="8.6640625" style="100" customWidth="1"/>
    <col min="9227" max="9472" width="8.88671875" style="100"/>
    <col min="9473" max="9473" width="0.33203125" style="100" customWidth="1"/>
    <col min="9474" max="9474" width="7.109375" style="100" customWidth="1"/>
    <col min="9475" max="9475" width="9.88671875" style="100" customWidth="1"/>
    <col min="9476" max="9476" width="9.21875" style="100" customWidth="1"/>
    <col min="9477" max="9477" width="8.109375" style="100" customWidth="1"/>
    <col min="9478" max="9478" width="10" style="100" customWidth="1"/>
    <col min="9479" max="9479" width="8.6640625" style="100" customWidth="1"/>
    <col min="9480" max="9480" width="9.21875" style="100" customWidth="1"/>
    <col min="9481" max="9482" width="8.6640625" style="100" customWidth="1"/>
    <col min="9483" max="9728" width="8.88671875" style="100"/>
    <col min="9729" max="9729" width="0.33203125" style="100" customWidth="1"/>
    <col min="9730" max="9730" width="7.109375" style="100" customWidth="1"/>
    <col min="9731" max="9731" width="9.88671875" style="100" customWidth="1"/>
    <col min="9732" max="9732" width="9.21875" style="100" customWidth="1"/>
    <col min="9733" max="9733" width="8.109375" style="100" customWidth="1"/>
    <col min="9734" max="9734" width="10" style="100" customWidth="1"/>
    <col min="9735" max="9735" width="8.6640625" style="100" customWidth="1"/>
    <col min="9736" max="9736" width="9.21875" style="100" customWidth="1"/>
    <col min="9737" max="9738" width="8.6640625" style="100" customWidth="1"/>
    <col min="9739" max="9984" width="8.88671875" style="100"/>
    <col min="9985" max="9985" width="0.33203125" style="100" customWidth="1"/>
    <col min="9986" max="9986" width="7.109375" style="100" customWidth="1"/>
    <col min="9987" max="9987" width="9.88671875" style="100" customWidth="1"/>
    <col min="9988" max="9988" width="9.21875" style="100" customWidth="1"/>
    <col min="9989" max="9989" width="8.109375" style="100" customWidth="1"/>
    <col min="9990" max="9990" width="10" style="100" customWidth="1"/>
    <col min="9991" max="9991" width="8.6640625" style="100" customWidth="1"/>
    <col min="9992" max="9992" width="9.21875" style="100" customWidth="1"/>
    <col min="9993" max="9994" width="8.6640625" style="100" customWidth="1"/>
    <col min="9995" max="10240" width="8.88671875" style="100"/>
    <col min="10241" max="10241" width="0.33203125" style="100" customWidth="1"/>
    <col min="10242" max="10242" width="7.109375" style="100" customWidth="1"/>
    <col min="10243" max="10243" width="9.88671875" style="100" customWidth="1"/>
    <col min="10244" max="10244" width="9.21875" style="100" customWidth="1"/>
    <col min="10245" max="10245" width="8.109375" style="100" customWidth="1"/>
    <col min="10246" max="10246" width="10" style="100" customWidth="1"/>
    <col min="10247" max="10247" width="8.6640625" style="100" customWidth="1"/>
    <col min="10248" max="10248" width="9.21875" style="100" customWidth="1"/>
    <col min="10249" max="10250" width="8.6640625" style="100" customWidth="1"/>
    <col min="10251" max="10496" width="8.88671875" style="100"/>
    <col min="10497" max="10497" width="0.33203125" style="100" customWidth="1"/>
    <col min="10498" max="10498" width="7.109375" style="100" customWidth="1"/>
    <col min="10499" max="10499" width="9.88671875" style="100" customWidth="1"/>
    <col min="10500" max="10500" width="9.21875" style="100" customWidth="1"/>
    <col min="10501" max="10501" width="8.109375" style="100" customWidth="1"/>
    <col min="10502" max="10502" width="10" style="100" customWidth="1"/>
    <col min="10503" max="10503" width="8.6640625" style="100" customWidth="1"/>
    <col min="10504" max="10504" width="9.21875" style="100" customWidth="1"/>
    <col min="10505" max="10506" width="8.6640625" style="100" customWidth="1"/>
    <col min="10507" max="10752" width="8.88671875" style="100"/>
    <col min="10753" max="10753" width="0.33203125" style="100" customWidth="1"/>
    <col min="10754" max="10754" width="7.109375" style="100" customWidth="1"/>
    <col min="10755" max="10755" width="9.88671875" style="100" customWidth="1"/>
    <col min="10756" max="10756" width="9.21875" style="100" customWidth="1"/>
    <col min="10757" max="10757" width="8.109375" style="100" customWidth="1"/>
    <col min="10758" max="10758" width="10" style="100" customWidth="1"/>
    <col min="10759" max="10759" width="8.6640625" style="100" customWidth="1"/>
    <col min="10760" max="10760" width="9.21875" style="100" customWidth="1"/>
    <col min="10761" max="10762" width="8.6640625" style="100" customWidth="1"/>
    <col min="10763" max="11008" width="8.88671875" style="100"/>
    <col min="11009" max="11009" width="0.33203125" style="100" customWidth="1"/>
    <col min="11010" max="11010" width="7.109375" style="100" customWidth="1"/>
    <col min="11011" max="11011" width="9.88671875" style="100" customWidth="1"/>
    <col min="11012" max="11012" width="9.21875" style="100" customWidth="1"/>
    <col min="11013" max="11013" width="8.109375" style="100" customWidth="1"/>
    <col min="11014" max="11014" width="10" style="100" customWidth="1"/>
    <col min="11015" max="11015" width="8.6640625" style="100" customWidth="1"/>
    <col min="11016" max="11016" width="9.21875" style="100" customWidth="1"/>
    <col min="11017" max="11018" width="8.6640625" style="100" customWidth="1"/>
    <col min="11019" max="11264" width="8.88671875" style="100"/>
    <col min="11265" max="11265" width="0.33203125" style="100" customWidth="1"/>
    <col min="11266" max="11266" width="7.109375" style="100" customWidth="1"/>
    <col min="11267" max="11267" width="9.88671875" style="100" customWidth="1"/>
    <col min="11268" max="11268" width="9.21875" style="100" customWidth="1"/>
    <col min="11269" max="11269" width="8.109375" style="100" customWidth="1"/>
    <col min="11270" max="11270" width="10" style="100" customWidth="1"/>
    <col min="11271" max="11271" width="8.6640625" style="100" customWidth="1"/>
    <col min="11272" max="11272" width="9.21875" style="100" customWidth="1"/>
    <col min="11273" max="11274" width="8.6640625" style="100" customWidth="1"/>
    <col min="11275" max="11520" width="8.88671875" style="100"/>
    <col min="11521" max="11521" width="0.33203125" style="100" customWidth="1"/>
    <col min="11522" max="11522" width="7.109375" style="100" customWidth="1"/>
    <col min="11523" max="11523" width="9.88671875" style="100" customWidth="1"/>
    <col min="11524" max="11524" width="9.21875" style="100" customWidth="1"/>
    <col min="11525" max="11525" width="8.109375" style="100" customWidth="1"/>
    <col min="11526" max="11526" width="10" style="100" customWidth="1"/>
    <col min="11527" max="11527" width="8.6640625" style="100" customWidth="1"/>
    <col min="11528" max="11528" width="9.21875" style="100" customWidth="1"/>
    <col min="11529" max="11530" width="8.6640625" style="100" customWidth="1"/>
    <col min="11531" max="11776" width="8.88671875" style="100"/>
    <col min="11777" max="11777" width="0.33203125" style="100" customWidth="1"/>
    <col min="11778" max="11778" width="7.109375" style="100" customWidth="1"/>
    <col min="11779" max="11779" width="9.88671875" style="100" customWidth="1"/>
    <col min="11780" max="11780" width="9.21875" style="100" customWidth="1"/>
    <col min="11781" max="11781" width="8.109375" style="100" customWidth="1"/>
    <col min="11782" max="11782" width="10" style="100" customWidth="1"/>
    <col min="11783" max="11783" width="8.6640625" style="100" customWidth="1"/>
    <col min="11784" max="11784" width="9.21875" style="100" customWidth="1"/>
    <col min="11785" max="11786" width="8.6640625" style="100" customWidth="1"/>
    <col min="11787" max="12032" width="8.88671875" style="100"/>
    <col min="12033" max="12033" width="0.33203125" style="100" customWidth="1"/>
    <col min="12034" max="12034" width="7.109375" style="100" customWidth="1"/>
    <col min="12035" max="12035" width="9.88671875" style="100" customWidth="1"/>
    <col min="12036" max="12036" width="9.21875" style="100" customWidth="1"/>
    <col min="12037" max="12037" width="8.109375" style="100" customWidth="1"/>
    <col min="12038" max="12038" width="10" style="100" customWidth="1"/>
    <col min="12039" max="12039" width="8.6640625" style="100" customWidth="1"/>
    <col min="12040" max="12040" width="9.21875" style="100" customWidth="1"/>
    <col min="12041" max="12042" width="8.6640625" style="100" customWidth="1"/>
    <col min="12043" max="12288" width="8.88671875" style="100"/>
    <col min="12289" max="12289" width="0.33203125" style="100" customWidth="1"/>
    <col min="12290" max="12290" width="7.109375" style="100" customWidth="1"/>
    <col min="12291" max="12291" width="9.88671875" style="100" customWidth="1"/>
    <col min="12292" max="12292" width="9.21875" style="100" customWidth="1"/>
    <col min="12293" max="12293" width="8.109375" style="100" customWidth="1"/>
    <col min="12294" max="12294" width="10" style="100" customWidth="1"/>
    <col min="12295" max="12295" width="8.6640625" style="100" customWidth="1"/>
    <col min="12296" max="12296" width="9.21875" style="100" customWidth="1"/>
    <col min="12297" max="12298" width="8.6640625" style="100" customWidth="1"/>
    <col min="12299" max="12544" width="8.88671875" style="100"/>
    <col min="12545" max="12545" width="0.33203125" style="100" customWidth="1"/>
    <col min="12546" max="12546" width="7.109375" style="100" customWidth="1"/>
    <col min="12547" max="12547" width="9.88671875" style="100" customWidth="1"/>
    <col min="12548" max="12548" width="9.21875" style="100" customWidth="1"/>
    <col min="12549" max="12549" width="8.109375" style="100" customWidth="1"/>
    <col min="12550" max="12550" width="10" style="100" customWidth="1"/>
    <col min="12551" max="12551" width="8.6640625" style="100" customWidth="1"/>
    <col min="12552" max="12552" width="9.21875" style="100" customWidth="1"/>
    <col min="12553" max="12554" width="8.6640625" style="100" customWidth="1"/>
    <col min="12555" max="12800" width="8.88671875" style="100"/>
    <col min="12801" max="12801" width="0.33203125" style="100" customWidth="1"/>
    <col min="12802" max="12802" width="7.109375" style="100" customWidth="1"/>
    <col min="12803" max="12803" width="9.88671875" style="100" customWidth="1"/>
    <col min="12804" max="12804" width="9.21875" style="100" customWidth="1"/>
    <col min="12805" max="12805" width="8.109375" style="100" customWidth="1"/>
    <col min="12806" max="12806" width="10" style="100" customWidth="1"/>
    <col min="12807" max="12807" width="8.6640625" style="100" customWidth="1"/>
    <col min="12808" max="12808" width="9.21875" style="100" customWidth="1"/>
    <col min="12809" max="12810" width="8.6640625" style="100" customWidth="1"/>
    <col min="12811" max="13056" width="8.88671875" style="100"/>
    <col min="13057" max="13057" width="0.33203125" style="100" customWidth="1"/>
    <col min="13058" max="13058" width="7.109375" style="100" customWidth="1"/>
    <col min="13059" max="13059" width="9.88671875" style="100" customWidth="1"/>
    <col min="13060" max="13060" width="9.21875" style="100" customWidth="1"/>
    <col min="13061" max="13061" width="8.109375" style="100" customWidth="1"/>
    <col min="13062" max="13062" width="10" style="100" customWidth="1"/>
    <col min="13063" max="13063" width="8.6640625" style="100" customWidth="1"/>
    <col min="13064" max="13064" width="9.21875" style="100" customWidth="1"/>
    <col min="13065" max="13066" width="8.6640625" style="100" customWidth="1"/>
    <col min="13067" max="13312" width="8.88671875" style="100"/>
    <col min="13313" max="13313" width="0.33203125" style="100" customWidth="1"/>
    <col min="13314" max="13314" width="7.109375" style="100" customWidth="1"/>
    <col min="13315" max="13315" width="9.88671875" style="100" customWidth="1"/>
    <col min="13316" max="13316" width="9.21875" style="100" customWidth="1"/>
    <col min="13317" max="13317" width="8.109375" style="100" customWidth="1"/>
    <col min="13318" max="13318" width="10" style="100" customWidth="1"/>
    <col min="13319" max="13319" width="8.6640625" style="100" customWidth="1"/>
    <col min="13320" max="13320" width="9.21875" style="100" customWidth="1"/>
    <col min="13321" max="13322" width="8.6640625" style="100" customWidth="1"/>
    <col min="13323" max="13568" width="8.88671875" style="100"/>
    <col min="13569" max="13569" width="0.33203125" style="100" customWidth="1"/>
    <col min="13570" max="13570" width="7.109375" style="100" customWidth="1"/>
    <col min="13571" max="13571" width="9.88671875" style="100" customWidth="1"/>
    <col min="13572" max="13572" width="9.21875" style="100" customWidth="1"/>
    <col min="13573" max="13573" width="8.109375" style="100" customWidth="1"/>
    <col min="13574" max="13574" width="10" style="100" customWidth="1"/>
    <col min="13575" max="13575" width="8.6640625" style="100" customWidth="1"/>
    <col min="13576" max="13576" width="9.21875" style="100" customWidth="1"/>
    <col min="13577" max="13578" width="8.6640625" style="100" customWidth="1"/>
    <col min="13579" max="13824" width="8.88671875" style="100"/>
    <col min="13825" max="13825" width="0.33203125" style="100" customWidth="1"/>
    <col min="13826" max="13826" width="7.109375" style="100" customWidth="1"/>
    <col min="13827" max="13827" width="9.88671875" style="100" customWidth="1"/>
    <col min="13828" max="13828" width="9.21875" style="100" customWidth="1"/>
    <col min="13829" max="13829" width="8.109375" style="100" customWidth="1"/>
    <col min="13830" max="13830" width="10" style="100" customWidth="1"/>
    <col min="13831" max="13831" width="8.6640625" style="100" customWidth="1"/>
    <col min="13832" max="13832" width="9.21875" style="100" customWidth="1"/>
    <col min="13833" max="13834" width="8.6640625" style="100" customWidth="1"/>
    <col min="13835" max="14080" width="8.88671875" style="100"/>
    <col min="14081" max="14081" width="0.33203125" style="100" customWidth="1"/>
    <col min="14082" max="14082" width="7.109375" style="100" customWidth="1"/>
    <col min="14083" max="14083" width="9.88671875" style="100" customWidth="1"/>
    <col min="14084" max="14084" width="9.21875" style="100" customWidth="1"/>
    <col min="14085" max="14085" width="8.109375" style="100" customWidth="1"/>
    <col min="14086" max="14086" width="10" style="100" customWidth="1"/>
    <col min="14087" max="14087" width="8.6640625" style="100" customWidth="1"/>
    <col min="14088" max="14088" width="9.21875" style="100" customWidth="1"/>
    <col min="14089" max="14090" width="8.6640625" style="100" customWidth="1"/>
    <col min="14091" max="14336" width="8.88671875" style="100"/>
    <col min="14337" max="14337" width="0.33203125" style="100" customWidth="1"/>
    <col min="14338" max="14338" width="7.109375" style="100" customWidth="1"/>
    <col min="14339" max="14339" width="9.88671875" style="100" customWidth="1"/>
    <col min="14340" max="14340" width="9.21875" style="100" customWidth="1"/>
    <col min="14341" max="14341" width="8.109375" style="100" customWidth="1"/>
    <col min="14342" max="14342" width="10" style="100" customWidth="1"/>
    <col min="14343" max="14343" width="8.6640625" style="100" customWidth="1"/>
    <col min="14344" max="14344" width="9.21875" style="100" customWidth="1"/>
    <col min="14345" max="14346" width="8.6640625" style="100" customWidth="1"/>
    <col min="14347" max="14592" width="8.88671875" style="100"/>
    <col min="14593" max="14593" width="0.33203125" style="100" customWidth="1"/>
    <col min="14594" max="14594" width="7.109375" style="100" customWidth="1"/>
    <col min="14595" max="14595" width="9.88671875" style="100" customWidth="1"/>
    <col min="14596" max="14596" width="9.21875" style="100" customWidth="1"/>
    <col min="14597" max="14597" width="8.109375" style="100" customWidth="1"/>
    <col min="14598" max="14598" width="10" style="100" customWidth="1"/>
    <col min="14599" max="14599" width="8.6640625" style="100" customWidth="1"/>
    <col min="14600" max="14600" width="9.21875" style="100" customWidth="1"/>
    <col min="14601" max="14602" width="8.6640625" style="100" customWidth="1"/>
    <col min="14603" max="14848" width="8.88671875" style="100"/>
    <col min="14849" max="14849" width="0.33203125" style="100" customWidth="1"/>
    <col min="14850" max="14850" width="7.109375" style="100" customWidth="1"/>
    <col min="14851" max="14851" width="9.88671875" style="100" customWidth="1"/>
    <col min="14852" max="14852" width="9.21875" style="100" customWidth="1"/>
    <col min="14853" max="14853" width="8.109375" style="100" customWidth="1"/>
    <col min="14854" max="14854" width="10" style="100" customWidth="1"/>
    <col min="14855" max="14855" width="8.6640625" style="100" customWidth="1"/>
    <col min="14856" max="14856" width="9.21875" style="100" customWidth="1"/>
    <col min="14857" max="14858" width="8.6640625" style="100" customWidth="1"/>
    <col min="14859" max="15104" width="8.88671875" style="100"/>
    <col min="15105" max="15105" width="0.33203125" style="100" customWidth="1"/>
    <col min="15106" max="15106" width="7.109375" style="100" customWidth="1"/>
    <col min="15107" max="15107" width="9.88671875" style="100" customWidth="1"/>
    <col min="15108" max="15108" width="9.21875" style="100" customWidth="1"/>
    <col min="15109" max="15109" width="8.109375" style="100" customWidth="1"/>
    <col min="15110" max="15110" width="10" style="100" customWidth="1"/>
    <col min="15111" max="15111" width="8.6640625" style="100" customWidth="1"/>
    <col min="15112" max="15112" width="9.21875" style="100" customWidth="1"/>
    <col min="15113" max="15114" width="8.6640625" style="100" customWidth="1"/>
    <col min="15115" max="15360" width="8.88671875" style="100"/>
    <col min="15361" max="15361" width="0.33203125" style="100" customWidth="1"/>
    <col min="15362" max="15362" width="7.109375" style="100" customWidth="1"/>
    <col min="15363" max="15363" width="9.88671875" style="100" customWidth="1"/>
    <col min="15364" max="15364" width="9.21875" style="100" customWidth="1"/>
    <col min="15365" max="15365" width="8.109375" style="100" customWidth="1"/>
    <col min="15366" max="15366" width="10" style="100" customWidth="1"/>
    <col min="15367" max="15367" width="8.6640625" style="100" customWidth="1"/>
    <col min="15368" max="15368" width="9.21875" style="100" customWidth="1"/>
    <col min="15369" max="15370" width="8.6640625" style="100" customWidth="1"/>
    <col min="15371" max="15616" width="8.88671875" style="100"/>
    <col min="15617" max="15617" width="0.33203125" style="100" customWidth="1"/>
    <col min="15618" max="15618" width="7.109375" style="100" customWidth="1"/>
    <col min="15619" max="15619" width="9.88671875" style="100" customWidth="1"/>
    <col min="15620" max="15620" width="9.21875" style="100" customWidth="1"/>
    <col min="15621" max="15621" width="8.109375" style="100" customWidth="1"/>
    <col min="15622" max="15622" width="10" style="100" customWidth="1"/>
    <col min="15623" max="15623" width="8.6640625" style="100" customWidth="1"/>
    <col min="15624" max="15624" width="9.21875" style="100" customWidth="1"/>
    <col min="15625" max="15626" width="8.6640625" style="100" customWidth="1"/>
    <col min="15627" max="15872" width="8.88671875" style="100"/>
    <col min="15873" max="15873" width="0.33203125" style="100" customWidth="1"/>
    <col min="15874" max="15874" width="7.109375" style="100" customWidth="1"/>
    <col min="15875" max="15875" width="9.88671875" style="100" customWidth="1"/>
    <col min="15876" max="15876" width="9.21875" style="100" customWidth="1"/>
    <col min="15877" max="15877" width="8.109375" style="100" customWidth="1"/>
    <col min="15878" max="15878" width="10" style="100" customWidth="1"/>
    <col min="15879" max="15879" width="8.6640625" style="100" customWidth="1"/>
    <col min="15880" max="15880" width="9.21875" style="100" customWidth="1"/>
    <col min="15881" max="15882" width="8.6640625" style="100" customWidth="1"/>
    <col min="15883" max="16128" width="8.88671875" style="100"/>
    <col min="16129" max="16129" width="0.33203125" style="100" customWidth="1"/>
    <col min="16130" max="16130" width="7.109375" style="100" customWidth="1"/>
    <col min="16131" max="16131" width="9.88671875" style="100" customWidth="1"/>
    <col min="16132" max="16132" width="9.21875" style="100" customWidth="1"/>
    <col min="16133" max="16133" width="8.109375" style="100" customWidth="1"/>
    <col min="16134" max="16134" width="10" style="100" customWidth="1"/>
    <col min="16135" max="16135" width="8.6640625" style="100" customWidth="1"/>
    <col min="16136" max="16136" width="9.21875" style="100" customWidth="1"/>
    <col min="16137" max="16138" width="8.6640625" style="100" customWidth="1"/>
    <col min="16139" max="16384" width="8.88671875" style="100"/>
  </cols>
  <sheetData>
    <row r="1" spans="1:9" ht="23.25" x14ac:dyDescent="0.35">
      <c r="A1" s="99" t="s">
        <v>243</v>
      </c>
      <c r="E1" s="101" t="str">
        <f>"משפחת "&amp;'סיכום שנתי'!F1</f>
        <v>משפחת ו</v>
      </c>
    </row>
    <row r="2" spans="1:9" ht="23.25" x14ac:dyDescent="0.35">
      <c r="A2" s="99"/>
    </row>
    <row r="3" spans="1:9" ht="15" x14ac:dyDescent="0.2">
      <c r="A3" s="102" t="s">
        <v>248</v>
      </c>
    </row>
    <row r="5" spans="1:9" ht="15" x14ac:dyDescent="0.25">
      <c r="A5" s="286" t="s">
        <v>99</v>
      </c>
      <c r="B5" s="287"/>
      <c r="C5" s="287"/>
      <c r="D5" s="287"/>
      <c r="E5" s="287"/>
      <c r="F5" s="287"/>
      <c r="G5" s="288"/>
    </row>
    <row r="6" spans="1:9" s="104" customFormat="1" x14ac:dyDescent="0.2">
      <c r="A6" s="103"/>
      <c r="B6" s="103"/>
      <c r="C6" s="103" t="s">
        <v>121</v>
      </c>
      <c r="D6" s="103" t="s">
        <v>122</v>
      </c>
      <c r="E6" s="103" t="s">
        <v>123</v>
      </c>
      <c r="F6" s="103" t="s">
        <v>124</v>
      </c>
      <c r="G6" s="103" t="s">
        <v>125</v>
      </c>
    </row>
    <row r="7" spans="1:9" x14ac:dyDescent="0.2">
      <c r="A7" s="105" t="s">
        <v>126</v>
      </c>
      <c r="B7" s="105" t="s">
        <v>127</v>
      </c>
      <c r="C7" s="106"/>
      <c r="D7" s="106"/>
      <c r="E7" s="106"/>
      <c r="F7" s="106"/>
      <c r="G7" s="106"/>
    </row>
    <row r="8" spans="1:9" x14ac:dyDescent="0.2">
      <c r="A8" s="105" t="s">
        <v>128</v>
      </c>
      <c r="B8" s="105" t="s">
        <v>127</v>
      </c>
      <c r="C8" s="106"/>
      <c r="D8" s="106"/>
      <c r="E8" s="106"/>
      <c r="F8" s="106"/>
      <c r="G8" s="106"/>
    </row>
    <row r="9" spans="1:9" x14ac:dyDescent="0.2">
      <c r="A9" s="105" t="s">
        <v>129</v>
      </c>
      <c r="B9" s="105" t="s">
        <v>127</v>
      </c>
      <c r="C9" s="106"/>
      <c r="D9" s="106"/>
      <c r="E9" s="106"/>
      <c r="F9" s="106"/>
      <c r="G9" s="106"/>
    </row>
    <row r="10" spans="1:9" x14ac:dyDescent="0.2">
      <c r="A10" s="105"/>
      <c r="B10" s="107" t="s">
        <v>130</v>
      </c>
      <c r="C10" s="108">
        <f>SUM(C7:C9)</f>
        <v>0</v>
      </c>
      <c r="D10" s="108"/>
      <c r="E10" s="108"/>
      <c r="F10" s="108">
        <f>SUM(F7:F9)</f>
        <v>0</v>
      </c>
      <c r="G10" s="108"/>
    </row>
    <row r="11" spans="1:9" ht="40.5" customHeight="1" x14ac:dyDescent="0.2">
      <c r="B11" s="109"/>
      <c r="C11" s="109"/>
      <c r="D11" s="109"/>
      <c r="E11" s="109"/>
      <c r="F11" s="109"/>
      <c r="G11" s="109"/>
      <c r="H11" s="109"/>
    </row>
    <row r="12" spans="1:9" ht="15" x14ac:dyDescent="0.25">
      <c r="A12" s="289" t="s">
        <v>53</v>
      </c>
      <c r="B12" s="289"/>
      <c r="C12" s="289"/>
      <c r="D12" s="289"/>
      <c r="E12" s="289"/>
      <c r="F12" s="289"/>
      <c r="G12" s="289"/>
      <c r="H12" s="289"/>
      <c r="I12" s="289"/>
    </row>
    <row r="13" spans="1:9" ht="14.25" customHeight="1" x14ac:dyDescent="0.2">
      <c r="A13" s="290" t="s">
        <v>131</v>
      </c>
      <c r="B13" s="291"/>
      <c r="C13" s="292" t="s">
        <v>132</v>
      </c>
      <c r="D13" s="293"/>
      <c r="E13" s="292" t="s">
        <v>133</v>
      </c>
      <c r="F13" s="293"/>
      <c r="G13" s="292" t="s">
        <v>134</v>
      </c>
      <c r="H13" s="293"/>
      <c r="I13" s="107" t="s">
        <v>130</v>
      </c>
    </row>
    <row r="14" spans="1:9" x14ac:dyDescent="0.2">
      <c r="A14" s="294"/>
      <c r="B14" s="295"/>
      <c r="C14" s="294"/>
      <c r="D14" s="295"/>
      <c r="E14" s="294"/>
      <c r="F14" s="295"/>
      <c r="G14" s="296"/>
      <c r="H14" s="296"/>
      <c r="I14" s="110">
        <f>SUM(A14:H14)</f>
        <v>0</v>
      </c>
    </row>
    <row r="15" spans="1:9" ht="40.5" customHeight="1" x14ac:dyDescent="0.2">
      <c r="F15" s="109"/>
      <c r="G15" s="109"/>
    </row>
    <row r="16" spans="1:9" ht="15" x14ac:dyDescent="0.25">
      <c r="A16" s="286" t="s">
        <v>17</v>
      </c>
      <c r="B16" s="287"/>
      <c r="C16" s="287"/>
      <c r="D16" s="287"/>
      <c r="E16" s="287"/>
      <c r="F16" s="287"/>
      <c r="G16" s="287"/>
      <c r="H16" s="287"/>
      <c r="I16" s="288"/>
    </row>
    <row r="17" spans="1:10" s="104" customFormat="1" x14ac:dyDescent="0.2">
      <c r="A17" s="103" t="s">
        <v>135</v>
      </c>
      <c r="B17" s="103" t="s">
        <v>136</v>
      </c>
      <c r="C17" s="103" t="s">
        <v>137</v>
      </c>
      <c r="D17" s="103" t="s">
        <v>138</v>
      </c>
      <c r="E17" s="103" t="s">
        <v>139</v>
      </c>
      <c r="F17" s="111" t="s">
        <v>140</v>
      </c>
      <c r="G17" s="112" t="s">
        <v>254</v>
      </c>
      <c r="H17" s="113"/>
      <c r="I17" s="114" t="s">
        <v>130</v>
      </c>
      <c r="J17" s="115"/>
    </row>
    <row r="18" spans="1:10" x14ac:dyDescent="0.2">
      <c r="A18" s="106"/>
      <c r="B18" s="106"/>
      <c r="C18" s="106"/>
      <c r="D18" s="116"/>
      <c r="E18" s="106"/>
      <c r="F18" s="117"/>
      <c r="G18" s="106"/>
      <c r="H18" s="116"/>
      <c r="I18" s="118">
        <f>SUM(A18:H18)</f>
        <v>0</v>
      </c>
      <c r="J18" s="119"/>
    </row>
    <row r="19" spans="1:10" ht="40.5" customHeight="1" x14ac:dyDescent="0.2">
      <c r="A19" s="119"/>
      <c r="B19" s="109"/>
      <c r="C19" s="109"/>
      <c r="D19" s="109"/>
      <c r="E19" s="119"/>
      <c r="F19" s="109"/>
      <c r="G19" s="119"/>
      <c r="H19" s="109"/>
      <c r="I19" s="119"/>
      <c r="J19" s="119"/>
    </row>
    <row r="20" spans="1:10" ht="15" x14ac:dyDescent="0.25">
      <c r="A20" s="286" t="s">
        <v>15</v>
      </c>
      <c r="B20" s="287"/>
      <c r="C20" s="287"/>
      <c r="D20" s="287"/>
      <c r="E20" s="287"/>
      <c r="F20" s="287"/>
      <c r="G20" s="288"/>
    </row>
    <row r="21" spans="1:10" x14ac:dyDescent="0.2">
      <c r="A21" s="107" t="s">
        <v>141</v>
      </c>
      <c r="B21" s="299" t="s">
        <v>142</v>
      </c>
      <c r="C21" s="300"/>
      <c r="D21" s="300"/>
      <c r="E21" s="301"/>
      <c r="F21" s="299" t="s">
        <v>143</v>
      </c>
      <c r="G21" s="301"/>
    </row>
    <row r="22" spans="1:10" s="122" customFormat="1" ht="24" x14ac:dyDescent="0.2">
      <c r="A22" s="120"/>
      <c r="B22" s="121" t="s">
        <v>144</v>
      </c>
      <c r="C22" s="121" t="s">
        <v>145</v>
      </c>
      <c r="D22" s="121" t="s">
        <v>146</v>
      </c>
      <c r="E22" s="121" t="s">
        <v>147</v>
      </c>
      <c r="F22" s="121" t="s">
        <v>148</v>
      </c>
      <c r="G22" s="121" t="s">
        <v>149</v>
      </c>
    </row>
    <row r="23" spans="1:10" x14ac:dyDescent="0.2">
      <c r="A23" s="106" t="s">
        <v>278</v>
      </c>
      <c r="B23" s="106"/>
      <c r="C23" s="106"/>
      <c r="D23" s="106"/>
      <c r="E23" s="106"/>
      <c r="F23" s="106"/>
      <c r="G23" s="106"/>
      <c r="H23" s="119"/>
      <c r="I23" s="119"/>
    </row>
    <row r="24" spans="1:10" x14ac:dyDescent="0.2">
      <c r="A24" s="106" t="s">
        <v>279</v>
      </c>
      <c r="B24" s="106"/>
      <c r="C24" s="106"/>
      <c r="D24" s="106"/>
      <c r="E24" s="106"/>
      <c r="F24" s="106"/>
      <c r="G24" s="106"/>
      <c r="H24" s="119"/>
      <c r="I24" s="119"/>
    </row>
    <row r="25" spans="1:10" x14ac:dyDescent="0.2">
      <c r="A25" s="106" t="s">
        <v>280</v>
      </c>
      <c r="B25" s="106"/>
      <c r="C25" s="106"/>
      <c r="D25" s="106"/>
      <c r="E25" s="106"/>
      <c r="F25" s="106"/>
      <c r="G25" s="106"/>
      <c r="H25" s="119"/>
      <c r="I25" s="119"/>
    </row>
    <row r="26" spans="1:10" x14ac:dyDescent="0.2">
      <c r="A26" s="106" t="s">
        <v>281</v>
      </c>
      <c r="B26" s="106"/>
      <c r="C26" s="106"/>
      <c r="D26" s="106"/>
      <c r="E26" s="106"/>
      <c r="F26" s="106"/>
      <c r="G26" s="106"/>
      <c r="H26" s="119"/>
      <c r="I26" s="119"/>
    </row>
    <row r="27" spans="1:10" x14ac:dyDescent="0.2">
      <c r="A27" s="106"/>
      <c r="B27" s="106"/>
      <c r="C27" s="106"/>
      <c r="D27" s="106"/>
      <c r="E27" s="106"/>
      <c r="F27" s="123"/>
      <c r="G27" s="106"/>
      <c r="H27" s="119"/>
      <c r="I27" s="119"/>
    </row>
    <row r="28" spans="1:10" x14ac:dyDescent="0.2">
      <c r="A28" s="106"/>
      <c r="B28" s="106"/>
      <c r="C28" s="106"/>
      <c r="D28" s="106"/>
      <c r="E28" s="106"/>
      <c r="F28" s="106"/>
      <c r="G28" s="106"/>
      <c r="H28" s="119"/>
      <c r="I28" s="119"/>
    </row>
    <row r="29" spans="1:10" x14ac:dyDescent="0.2">
      <c r="A29" s="118" t="s">
        <v>150</v>
      </c>
      <c r="B29" s="124"/>
      <c r="C29" s="124"/>
      <c r="D29" s="124"/>
      <c r="E29" s="124"/>
      <c r="F29" s="108">
        <f>SUM(F23:F28)</f>
        <v>0</v>
      </c>
      <c r="G29" s="108">
        <f>SUM(G23:G28)</f>
        <v>0</v>
      </c>
      <c r="H29" s="119"/>
      <c r="I29" s="119"/>
    </row>
    <row r="30" spans="1:10" x14ac:dyDescent="0.2">
      <c r="A30" s="118" t="s">
        <v>130</v>
      </c>
      <c r="B30" s="108">
        <f>SUM(B23:B28)</f>
        <v>0</v>
      </c>
      <c r="C30" s="108">
        <f>SUM(C23:C28)</f>
        <v>0</v>
      </c>
      <c r="D30" s="108">
        <f>SUM(D23:D28)</f>
        <v>0</v>
      </c>
      <c r="E30" s="108">
        <f>SUM(E23:E28)</f>
        <v>0</v>
      </c>
      <c r="F30" s="108">
        <f>F29/12</f>
        <v>0</v>
      </c>
      <c r="G30" s="108">
        <f>G29/12</f>
        <v>0</v>
      </c>
      <c r="H30" s="119"/>
      <c r="I30" s="119"/>
    </row>
    <row r="31" spans="1:10" ht="20.25" customHeight="1" x14ac:dyDescent="0.2">
      <c r="A31" s="118"/>
      <c r="B31" s="125" t="s">
        <v>151</v>
      </c>
      <c r="C31" s="125"/>
      <c r="D31" s="125">
        <v>0</v>
      </c>
      <c r="E31" s="108"/>
      <c r="F31" s="108"/>
      <c r="G31" s="108"/>
      <c r="H31" s="126"/>
      <c r="I31" s="126"/>
    </row>
    <row r="32" spans="1:10" ht="24" customHeight="1" x14ac:dyDescent="0.2">
      <c r="B32" s="109"/>
      <c r="C32" s="109"/>
      <c r="D32" s="109"/>
      <c r="E32" s="109"/>
      <c r="F32" s="109"/>
      <c r="H32" s="109"/>
    </row>
    <row r="34" spans="1:9" ht="15" x14ac:dyDescent="0.25">
      <c r="A34" s="289" t="s">
        <v>152</v>
      </c>
      <c r="B34" s="289"/>
      <c r="C34" s="289"/>
      <c r="E34" s="286" t="s">
        <v>16</v>
      </c>
      <c r="F34" s="287"/>
      <c r="G34" s="288"/>
    </row>
    <row r="35" spans="1:9" x14ac:dyDescent="0.2">
      <c r="A35" s="302" t="s">
        <v>153</v>
      </c>
      <c r="B35" s="303"/>
      <c r="C35" s="116"/>
      <c r="D35" s="119"/>
      <c r="E35" s="297" t="s">
        <v>154</v>
      </c>
      <c r="F35" s="298"/>
      <c r="G35" s="106"/>
      <c r="H35" s="119"/>
      <c r="I35" s="119"/>
    </row>
    <row r="36" spans="1:9" x14ac:dyDescent="0.2">
      <c r="A36" s="297" t="s">
        <v>155</v>
      </c>
      <c r="B36" s="298"/>
      <c r="C36" s="116"/>
      <c r="D36" s="119"/>
      <c r="E36" s="297" t="s">
        <v>156</v>
      </c>
      <c r="F36" s="298"/>
      <c r="G36" s="116"/>
      <c r="H36" s="119"/>
      <c r="I36" s="119"/>
    </row>
    <row r="37" spans="1:9" x14ac:dyDescent="0.2">
      <c r="A37" s="297" t="s">
        <v>157</v>
      </c>
      <c r="B37" s="298"/>
      <c r="C37" s="116"/>
      <c r="D37" s="119"/>
      <c r="E37" s="297" t="s">
        <v>158</v>
      </c>
      <c r="F37" s="298"/>
      <c r="G37" s="116"/>
      <c r="H37" s="119"/>
      <c r="I37" s="119"/>
    </row>
    <row r="38" spans="1:9" x14ac:dyDescent="0.2">
      <c r="A38" s="297" t="s">
        <v>159</v>
      </c>
      <c r="B38" s="298"/>
      <c r="C38" s="116"/>
      <c r="D38" s="119"/>
      <c r="E38" s="297" t="s">
        <v>160</v>
      </c>
      <c r="F38" s="298"/>
      <c r="G38" s="116"/>
      <c r="H38" s="119"/>
      <c r="I38" s="119"/>
    </row>
    <row r="39" spans="1:9" ht="24" customHeight="1" x14ac:dyDescent="0.2">
      <c r="A39" s="297" t="s">
        <v>161</v>
      </c>
      <c r="B39" s="298"/>
      <c r="C39" s="116"/>
      <c r="D39" s="119"/>
      <c r="E39" s="297" t="s">
        <v>162</v>
      </c>
      <c r="F39" s="298"/>
      <c r="G39" s="116"/>
      <c r="H39" s="119"/>
      <c r="I39" s="119"/>
    </row>
    <row r="40" spans="1:9" ht="24" customHeight="1" x14ac:dyDescent="0.2">
      <c r="A40" s="310" t="s">
        <v>163</v>
      </c>
      <c r="B40" s="311"/>
      <c r="C40" s="116"/>
      <c r="D40" s="119"/>
      <c r="E40" s="312" t="s">
        <v>164</v>
      </c>
      <c r="F40" s="313"/>
      <c r="G40" s="116"/>
      <c r="H40" s="119"/>
      <c r="I40" s="119"/>
    </row>
    <row r="41" spans="1:9" ht="15" customHeight="1" x14ac:dyDescent="0.2">
      <c r="A41" s="310" t="s">
        <v>165</v>
      </c>
      <c r="B41" s="311"/>
      <c r="C41" s="116"/>
      <c r="D41" s="119"/>
      <c r="E41" s="310" t="s">
        <v>166</v>
      </c>
      <c r="F41" s="311"/>
      <c r="G41" s="127"/>
      <c r="H41" s="119"/>
      <c r="I41" s="119"/>
    </row>
    <row r="42" spans="1:9" x14ac:dyDescent="0.2">
      <c r="A42" s="304" t="s">
        <v>167</v>
      </c>
      <c r="B42" s="305"/>
      <c r="C42" s="116"/>
      <c r="D42" s="119"/>
      <c r="E42" s="306"/>
      <c r="F42" s="307"/>
      <c r="G42" s="127"/>
      <c r="H42" s="119"/>
      <c r="I42" s="119"/>
    </row>
    <row r="43" spans="1:9" x14ac:dyDescent="0.2">
      <c r="A43" s="308" t="s">
        <v>150</v>
      </c>
      <c r="B43" s="309"/>
      <c r="C43" s="128">
        <f>SUM(C35:C42)</f>
        <v>0</v>
      </c>
      <c r="D43" s="119"/>
      <c r="E43" s="308" t="s">
        <v>150</v>
      </c>
      <c r="F43" s="309"/>
      <c r="G43" s="128">
        <f>SUM(G35:G42)</f>
        <v>0</v>
      </c>
      <c r="H43" s="119"/>
      <c r="I43" s="119"/>
    </row>
    <row r="44" spans="1:9" x14ac:dyDescent="0.2">
      <c r="A44" s="308" t="s">
        <v>130</v>
      </c>
      <c r="B44" s="309"/>
      <c r="C44" s="129">
        <f>C43/12</f>
        <v>0</v>
      </c>
      <c r="D44" s="119"/>
      <c r="E44" s="308" t="s">
        <v>130</v>
      </c>
      <c r="F44" s="309"/>
      <c r="G44" s="129">
        <f>G43/12</f>
        <v>0</v>
      </c>
      <c r="H44" s="119"/>
      <c r="I44" s="119"/>
    </row>
    <row r="45" spans="1:9" x14ac:dyDescent="0.2">
      <c r="A45" s="119"/>
      <c r="B45" s="119"/>
      <c r="C45" s="119"/>
      <c r="D45" s="119"/>
      <c r="E45" s="119"/>
      <c r="F45" s="119"/>
      <c r="G45" s="119"/>
      <c r="H45" s="119"/>
      <c r="I45" s="119"/>
    </row>
    <row r="46" spans="1:9" x14ac:dyDescent="0.2">
      <c r="A46" s="119"/>
      <c r="B46" s="119"/>
      <c r="C46" s="119"/>
      <c r="D46" s="119"/>
      <c r="E46" s="119"/>
      <c r="F46" s="119"/>
      <c r="G46" s="119"/>
      <c r="H46" s="119"/>
      <c r="I46" s="119"/>
    </row>
    <row r="48" spans="1:9" ht="14.25" customHeight="1" x14ac:dyDescent="0.2"/>
    <row r="49" spans="1:10" ht="14.25" customHeight="1" x14ac:dyDescent="0.25">
      <c r="A49" s="286" t="s">
        <v>106</v>
      </c>
      <c r="B49" s="287"/>
      <c r="C49" s="288"/>
      <c r="E49" s="335" t="s">
        <v>168</v>
      </c>
      <c r="F49" s="336"/>
      <c r="G49" s="337"/>
      <c r="H49" s="130"/>
      <c r="I49" s="286" t="s">
        <v>58</v>
      </c>
      <c r="J49" s="288"/>
    </row>
    <row r="50" spans="1:10" ht="14.25" customHeight="1" x14ac:dyDescent="0.2">
      <c r="A50" s="326" t="s">
        <v>169</v>
      </c>
      <c r="B50" s="327"/>
      <c r="C50" s="106"/>
      <c r="E50" s="331" t="s">
        <v>170</v>
      </c>
      <c r="F50" s="331"/>
      <c r="G50" s="106"/>
      <c r="I50" s="131" t="s">
        <v>171</v>
      </c>
      <c r="J50" s="106"/>
    </row>
    <row r="51" spans="1:10" ht="14.25" customHeight="1" x14ac:dyDescent="0.2">
      <c r="A51" s="322" t="s">
        <v>172</v>
      </c>
      <c r="B51" s="323"/>
      <c r="C51" s="106"/>
      <c r="E51" s="331" t="s">
        <v>173</v>
      </c>
      <c r="F51" s="331"/>
      <c r="G51" s="106"/>
      <c r="I51" s="131" t="s">
        <v>174</v>
      </c>
      <c r="J51" s="106"/>
    </row>
    <row r="52" spans="1:10" ht="14.25" customHeight="1" x14ac:dyDescent="0.2">
      <c r="A52" s="322" t="s">
        <v>175</v>
      </c>
      <c r="B52" s="323"/>
      <c r="C52" s="132"/>
      <c r="E52" s="331" t="s">
        <v>176</v>
      </c>
      <c r="F52" s="331"/>
      <c r="G52" s="106"/>
      <c r="I52" s="131" t="s">
        <v>177</v>
      </c>
      <c r="J52" s="106"/>
    </row>
    <row r="53" spans="1:10" x14ac:dyDescent="0.2">
      <c r="A53" s="322" t="s">
        <v>178</v>
      </c>
      <c r="B53" s="323"/>
      <c r="C53" s="106"/>
      <c r="E53" s="339" t="s">
        <v>150</v>
      </c>
      <c r="F53" s="339"/>
      <c r="G53" s="118">
        <f>SUM(G50:G52)</f>
        <v>0</v>
      </c>
      <c r="I53" s="131" t="s">
        <v>179</v>
      </c>
      <c r="J53" s="106"/>
    </row>
    <row r="54" spans="1:10" ht="15" customHeight="1" x14ac:dyDescent="0.2">
      <c r="A54" s="308" t="s">
        <v>150</v>
      </c>
      <c r="B54" s="309"/>
      <c r="C54" s="118">
        <f>SUM(C50:C53)</f>
        <v>0</v>
      </c>
      <c r="E54" s="338" t="s">
        <v>130</v>
      </c>
      <c r="F54" s="338"/>
      <c r="G54" s="128">
        <f>G53/12</f>
        <v>0</v>
      </c>
      <c r="I54" s="131" t="s">
        <v>180</v>
      </c>
      <c r="J54" s="106"/>
    </row>
    <row r="55" spans="1:10" ht="14.25" customHeight="1" x14ac:dyDescent="0.2">
      <c r="A55" s="324" t="s">
        <v>130</v>
      </c>
      <c r="B55" s="325"/>
      <c r="C55" s="133">
        <f>C54/12</f>
        <v>0</v>
      </c>
      <c r="I55" s="131" t="s">
        <v>181</v>
      </c>
      <c r="J55" s="106"/>
    </row>
    <row r="56" spans="1:10" ht="15" customHeight="1" x14ac:dyDescent="0.2">
      <c r="H56" s="109"/>
      <c r="I56" s="118" t="s">
        <v>150</v>
      </c>
      <c r="J56" s="118">
        <f>SUM(J50:J55)</f>
        <v>0</v>
      </c>
    </row>
    <row r="57" spans="1:10" ht="15" customHeight="1" x14ac:dyDescent="0.2">
      <c r="H57" s="109"/>
      <c r="I57" s="134" t="s">
        <v>130</v>
      </c>
      <c r="J57" s="128">
        <f>J56/12</f>
        <v>0</v>
      </c>
    </row>
    <row r="58" spans="1:10" x14ac:dyDescent="0.2">
      <c r="B58" s="104"/>
      <c r="C58" s="104"/>
      <c r="D58" s="104"/>
    </row>
    <row r="60" spans="1:10" ht="14.25" customHeight="1" x14ac:dyDescent="0.25">
      <c r="A60" s="286" t="s">
        <v>109</v>
      </c>
      <c r="B60" s="287"/>
      <c r="C60" s="288"/>
      <c r="E60" s="335" t="s">
        <v>57</v>
      </c>
      <c r="F60" s="336"/>
      <c r="G60" s="337"/>
      <c r="H60" s="130"/>
      <c r="I60" s="286" t="s">
        <v>182</v>
      </c>
      <c r="J60" s="288"/>
    </row>
    <row r="61" spans="1:10" x14ac:dyDescent="0.2">
      <c r="A61" s="346" t="s">
        <v>244</v>
      </c>
      <c r="B61" s="347"/>
      <c r="C61" s="350"/>
      <c r="D61" s="119"/>
      <c r="E61" s="328" t="s">
        <v>183</v>
      </c>
      <c r="F61" s="328"/>
      <c r="G61" s="116"/>
      <c r="H61" s="119"/>
      <c r="I61" s="131" t="s">
        <v>184</v>
      </c>
      <c r="J61" s="116"/>
    </row>
    <row r="62" spans="1:10" x14ac:dyDescent="0.2">
      <c r="A62" s="348"/>
      <c r="B62" s="349"/>
      <c r="C62" s="351"/>
      <c r="D62" s="119"/>
      <c r="E62" s="328" t="s">
        <v>185</v>
      </c>
      <c r="F62" s="328"/>
      <c r="G62" s="116"/>
      <c r="H62" s="135"/>
      <c r="I62" s="105" t="s">
        <v>186</v>
      </c>
      <c r="J62" s="116"/>
    </row>
    <row r="63" spans="1:10" x14ac:dyDescent="0.2">
      <c r="A63" s="352" t="s">
        <v>245</v>
      </c>
      <c r="B63" s="353"/>
      <c r="C63" s="106"/>
      <c r="D63" s="119"/>
      <c r="E63" s="328" t="s">
        <v>187</v>
      </c>
      <c r="F63" s="328"/>
      <c r="G63" s="116"/>
      <c r="H63" s="119"/>
      <c r="I63" s="105" t="s">
        <v>188</v>
      </c>
      <c r="J63" s="116"/>
    </row>
    <row r="64" spans="1:10" x14ac:dyDescent="0.2">
      <c r="A64" s="314" t="s">
        <v>246</v>
      </c>
      <c r="B64" s="315"/>
      <c r="C64" s="106"/>
      <c r="D64" s="119"/>
      <c r="E64" s="328" t="s">
        <v>189</v>
      </c>
      <c r="F64" s="328"/>
      <c r="G64" s="116"/>
      <c r="H64" s="119"/>
      <c r="I64" s="105" t="s">
        <v>190</v>
      </c>
      <c r="J64" s="116"/>
    </row>
    <row r="65" spans="1:10" ht="15" customHeight="1" x14ac:dyDescent="0.2">
      <c r="A65" s="316" t="s">
        <v>247</v>
      </c>
      <c r="B65" s="317"/>
      <c r="C65" s="320"/>
      <c r="D65" s="119"/>
      <c r="E65" s="328" t="s">
        <v>191</v>
      </c>
      <c r="F65" s="328"/>
      <c r="G65" s="116"/>
      <c r="H65" s="119"/>
      <c r="I65" s="105" t="s">
        <v>192</v>
      </c>
      <c r="J65" s="116"/>
    </row>
    <row r="66" spans="1:10" x14ac:dyDescent="0.2">
      <c r="A66" s="318"/>
      <c r="B66" s="319"/>
      <c r="C66" s="321"/>
      <c r="D66" s="119"/>
      <c r="E66" s="328" t="s">
        <v>193</v>
      </c>
      <c r="F66" s="328"/>
      <c r="G66" s="116"/>
      <c r="H66" s="119"/>
      <c r="I66" s="105" t="s">
        <v>194</v>
      </c>
      <c r="J66" s="106"/>
    </row>
    <row r="67" spans="1:10" x14ac:dyDescent="0.2">
      <c r="A67" s="297" t="s">
        <v>283</v>
      </c>
      <c r="B67" s="298"/>
      <c r="C67" s="116"/>
      <c r="D67" s="119"/>
      <c r="E67" s="328" t="s">
        <v>195</v>
      </c>
      <c r="F67" s="328"/>
      <c r="G67" s="116"/>
      <c r="H67" s="119"/>
      <c r="I67" s="131" t="s">
        <v>196</v>
      </c>
      <c r="J67" s="106"/>
    </row>
    <row r="68" spans="1:10" x14ac:dyDescent="0.2">
      <c r="A68" s="297" t="s">
        <v>197</v>
      </c>
      <c r="B68" s="298"/>
      <c r="C68" s="116"/>
      <c r="D68" s="119"/>
      <c r="E68" s="328" t="s">
        <v>198</v>
      </c>
      <c r="F68" s="328"/>
      <c r="G68" s="116"/>
      <c r="H68" s="119"/>
      <c r="I68" s="131" t="s">
        <v>19</v>
      </c>
      <c r="J68" s="106"/>
    </row>
    <row r="69" spans="1:10" x14ac:dyDescent="0.2">
      <c r="A69" s="340" t="s">
        <v>199</v>
      </c>
      <c r="B69" s="341"/>
      <c r="C69" s="344"/>
      <c r="D69" s="119"/>
      <c r="E69" s="328" t="s">
        <v>200</v>
      </c>
      <c r="F69" s="328"/>
      <c r="G69" s="116"/>
      <c r="H69" s="119"/>
      <c r="I69" s="136" t="s">
        <v>150</v>
      </c>
      <c r="J69" s="118">
        <f>SUM(J61:J68)</f>
        <v>0</v>
      </c>
    </row>
    <row r="70" spans="1:10" x14ac:dyDescent="0.2">
      <c r="A70" s="342"/>
      <c r="B70" s="343"/>
      <c r="C70" s="345"/>
      <c r="D70" s="119"/>
      <c r="E70" s="328" t="s">
        <v>201</v>
      </c>
      <c r="F70" s="328"/>
      <c r="G70" s="116"/>
      <c r="H70" s="119"/>
      <c r="I70" s="136" t="s">
        <v>130</v>
      </c>
      <c r="J70" s="128">
        <f>J69/12</f>
        <v>0</v>
      </c>
    </row>
    <row r="71" spans="1:10" x14ac:dyDescent="0.2">
      <c r="A71" s="329"/>
      <c r="B71" s="330"/>
      <c r="C71" s="116"/>
      <c r="D71" s="119"/>
      <c r="E71" s="328" t="s">
        <v>202</v>
      </c>
      <c r="F71" s="328"/>
      <c r="G71" s="116"/>
      <c r="H71" s="119"/>
      <c r="I71" s="119"/>
      <c r="J71" s="119"/>
    </row>
    <row r="72" spans="1:10" x14ac:dyDescent="0.2">
      <c r="A72" s="137" t="s">
        <v>150</v>
      </c>
      <c r="B72" s="138"/>
      <c r="C72" s="118">
        <f>SUM(C61:C71)</f>
        <v>0</v>
      </c>
      <c r="D72" s="119"/>
      <c r="E72" s="328" t="s">
        <v>203</v>
      </c>
      <c r="F72" s="328"/>
      <c r="G72" s="116"/>
      <c r="H72" s="119"/>
      <c r="I72" s="119"/>
      <c r="J72" s="119"/>
    </row>
    <row r="73" spans="1:10" x14ac:dyDescent="0.2">
      <c r="A73" s="137" t="s">
        <v>130</v>
      </c>
      <c r="B73" s="138"/>
      <c r="C73" s="128">
        <f>C72/12</f>
        <v>0</v>
      </c>
      <c r="D73" s="119"/>
      <c r="E73" s="328" t="s">
        <v>204</v>
      </c>
      <c r="F73" s="328"/>
      <c r="G73" s="116"/>
      <c r="H73" s="119"/>
      <c r="I73" s="119"/>
      <c r="J73" s="119"/>
    </row>
    <row r="74" spans="1:10" x14ac:dyDescent="0.2">
      <c r="A74" s="119"/>
      <c r="B74" s="139"/>
      <c r="C74" s="140"/>
      <c r="D74" s="139"/>
      <c r="E74" s="328" t="s">
        <v>205</v>
      </c>
      <c r="F74" s="328"/>
      <c r="G74" s="116"/>
      <c r="H74" s="119"/>
      <c r="I74" s="119"/>
      <c r="J74" s="119"/>
    </row>
    <row r="75" spans="1:10" x14ac:dyDescent="0.2">
      <c r="A75" s="119"/>
      <c r="B75" s="139"/>
      <c r="C75" s="139"/>
      <c r="D75" s="139"/>
      <c r="E75" s="331" t="s">
        <v>206</v>
      </c>
      <c r="F75" s="331"/>
      <c r="G75" s="116"/>
      <c r="H75" s="119"/>
      <c r="I75" s="119"/>
      <c r="J75" s="119"/>
    </row>
    <row r="76" spans="1:10" x14ac:dyDescent="0.2">
      <c r="A76" s="119"/>
      <c r="B76" s="140"/>
      <c r="C76" s="139"/>
      <c r="D76" s="139"/>
      <c r="E76" s="331" t="s">
        <v>207</v>
      </c>
      <c r="F76" s="331"/>
      <c r="G76" s="116"/>
      <c r="H76" s="119"/>
      <c r="I76" s="119"/>
      <c r="J76" s="119"/>
    </row>
    <row r="77" spans="1:10" x14ac:dyDescent="0.2">
      <c r="A77" s="119"/>
      <c r="B77" s="140"/>
      <c r="C77" s="139"/>
      <c r="D77" s="139"/>
      <c r="E77" s="331" t="s">
        <v>208</v>
      </c>
      <c r="F77" s="331"/>
      <c r="G77" s="116"/>
      <c r="H77" s="119"/>
      <c r="I77" s="119"/>
      <c r="J77" s="119"/>
    </row>
    <row r="78" spans="1:10" x14ac:dyDescent="0.2">
      <c r="A78" s="119"/>
      <c r="B78" s="140"/>
      <c r="C78" s="139"/>
      <c r="D78" s="139"/>
      <c r="E78" s="332"/>
      <c r="F78" s="332"/>
      <c r="G78" s="116"/>
      <c r="H78" s="119"/>
      <c r="I78" s="119"/>
      <c r="J78" s="119"/>
    </row>
    <row r="79" spans="1:10" x14ac:dyDescent="0.2">
      <c r="A79" s="119"/>
      <c r="B79" s="140"/>
      <c r="C79" s="139"/>
      <c r="D79" s="139"/>
      <c r="E79" s="339" t="s">
        <v>150</v>
      </c>
      <c r="F79" s="339"/>
      <c r="G79" s="118">
        <f>SUM(G61:G78)</f>
        <v>0</v>
      </c>
      <c r="H79" s="119"/>
      <c r="I79" s="119"/>
      <c r="J79" s="119"/>
    </row>
    <row r="80" spans="1:10" x14ac:dyDescent="0.2">
      <c r="A80" s="119"/>
      <c r="B80" s="140"/>
      <c r="C80" s="139"/>
      <c r="D80" s="139"/>
      <c r="E80" s="339" t="s">
        <v>130</v>
      </c>
      <c r="F80" s="339"/>
      <c r="G80" s="128">
        <f>G79/12</f>
        <v>0</v>
      </c>
      <c r="H80" s="119"/>
      <c r="I80" s="119"/>
      <c r="J80" s="119"/>
    </row>
    <row r="81" spans="1:10" x14ac:dyDescent="0.2">
      <c r="A81" s="119"/>
      <c r="B81" s="140"/>
      <c r="C81" s="139"/>
      <c r="D81" s="139"/>
      <c r="E81" s="119"/>
      <c r="F81" s="119"/>
      <c r="G81" s="119"/>
      <c r="H81" s="119"/>
      <c r="I81" s="119"/>
      <c r="J81" s="119"/>
    </row>
    <row r="83" spans="1:10" ht="15.75" customHeight="1" x14ac:dyDescent="0.25">
      <c r="A83" s="286" t="s">
        <v>114</v>
      </c>
      <c r="B83" s="287"/>
      <c r="C83" s="288"/>
      <c r="E83" s="289" t="s">
        <v>118</v>
      </c>
      <c r="F83" s="289"/>
      <c r="G83" s="289"/>
      <c r="I83" s="286" t="s">
        <v>18</v>
      </c>
      <c r="J83" s="288"/>
    </row>
    <row r="84" spans="1:10" x14ac:dyDescent="0.2">
      <c r="A84" s="297" t="s">
        <v>209</v>
      </c>
      <c r="B84" s="298"/>
      <c r="C84" s="116"/>
      <c r="D84" s="119"/>
      <c r="E84" s="328" t="s">
        <v>210</v>
      </c>
      <c r="F84" s="328"/>
      <c r="G84" s="106"/>
      <c r="H84" s="119"/>
      <c r="I84" s="131" t="s">
        <v>211</v>
      </c>
      <c r="J84" s="116"/>
    </row>
    <row r="85" spans="1:10" x14ac:dyDescent="0.2">
      <c r="A85" s="297" t="s">
        <v>212</v>
      </c>
      <c r="B85" s="298"/>
      <c r="C85" s="116"/>
      <c r="D85" s="119"/>
      <c r="E85" s="328" t="s">
        <v>213</v>
      </c>
      <c r="F85" s="328"/>
      <c r="G85" s="106"/>
      <c r="H85" s="119"/>
      <c r="I85" s="131" t="s">
        <v>214</v>
      </c>
      <c r="J85" s="116"/>
    </row>
    <row r="86" spans="1:10" x14ac:dyDescent="0.2">
      <c r="A86" s="310" t="s">
        <v>215</v>
      </c>
      <c r="B86" s="311"/>
      <c r="C86" s="116"/>
      <c r="D86" s="119"/>
      <c r="E86" s="328" t="s">
        <v>216</v>
      </c>
      <c r="F86" s="328"/>
      <c r="G86" s="106"/>
      <c r="H86" s="119"/>
      <c r="I86" s="131" t="s">
        <v>217</v>
      </c>
      <c r="J86" s="116"/>
    </row>
    <row r="87" spans="1:10" x14ac:dyDescent="0.2">
      <c r="A87" s="310" t="s">
        <v>218</v>
      </c>
      <c r="B87" s="311"/>
      <c r="C87" s="116"/>
      <c r="D87" s="119"/>
      <c r="E87" s="328" t="s">
        <v>219</v>
      </c>
      <c r="F87" s="328"/>
      <c r="G87" s="106"/>
      <c r="H87" s="119"/>
      <c r="I87" s="131" t="s">
        <v>220</v>
      </c>
      <c r="J87" s="116"/>
    </row>
    <row r="88" spans="1:10" x14ac:dyDescent="0.2">
      <c r="A88" s="312" t="s">
        <v>221</v>
      </c>
      <c r="B88" s="313"/>
      <c r="C88" s="116"/>
      <c r="D88" s="119"/>
      <c r="E88" s="328" t="s">
        <v>222</v>
      </c>
      <c r="F88" s="328"/>
      <c r="G88" s="106"/>
      <c r="H88" s="119"/>
      <c r="I88" s="141" t="s">
        <v>223</v>
      </c>
      <c r="J88" s="113"/>
    </row>
    <row r="89" spans="1:10" x14ac:dyDescent="0.2">
      <c r="A89" s="333" t="s">
        <v>130</v>
      </c>
      <c r="B89" s="334"/>
      <c r="C89" s="118">
        <f>SUM(C84:C88)</f>
        <v>0</v>
      </c>
      <c r="D89" s="119"/>
      <c r="E89" s="328" t="s">
        <v>224</v>
      </c>
      <c r="F89" s="328"/>
      <c r="G89" s="106"/>
      <c r="H89" s="119"/>
      <c r="I89" s="141" t="s">
        <v>225</v>
      </c>
      <c r="J89" s="113"/>
    </row>
    <row r="90" spans="1:10" x14ac:dyDescent="0.2">
      <c r="A90" s="119"/>
      <c r="B90" s="119"/>
      <c r="C90" s="119"/>
      <c r="D90" s="119"/>
      <c r="E90" s="328" t="s">
        <v>226</v>
      </c>
      <c r="F90" s="328"/>
      <c r="G90" s="106"/>
      <c r="H90" s="119"/>
      <c r="I90" s="131" t="s">
        <v>227</v>
      </c>
      <c r="J90" s="116"/>
    </row>
    <row r="91" spans="1:10" ht="24" x14ac:dyDescent="0.2">
      <c r="A91" s="119"/>
      <c r="B91" s="119"/>
      <c r="C91" s="119"/>
      <c r="D91" s="119"/>
      <c r="E91" s="328" t="s">
        <v>228</v>
      </c>
      <c r="F91" s="328"/>
      <c r="G91" s="106"/>
      <c r="H91" s="119"/>
      <c r="I91" s="142" t="s">
        <v>229</v>
      </c>
      <c r="J91" s="113"/>
    </row>
    <row r="92" spans="1:10" ht="24" x14ac:dyDescent="0.2">
      <c r="A92" s="119"/>
      <c r="B92" s="119"/>
      <c r="C92" s="119"/>
      <c r="D92" s="119"/>
      <c r="E92" s="356"/>
      <c r="F92" s="356"/>
      <c r="G92" s="106"/>
      <c r="H92" s="119"/>
      <c r="I92" s="143" t="s">
        <v>230</v>
      </c>
      <c r="J92" s="113"/>
    </row>
    <row r="93" spans="1:10" x14ac:dyDescent="0.2">
      <c r="A93" s="119"/>
      <c r="B93" s="119"/>
      <c r="C93" s="119"/>
      <c r="D93" s="119"/>
      <c r="E93" s="355"/>
      <c r="F93" s="355"/>
      <c r="G93" s="106"/>
      <c r="H93" s="119"/>
      <c r="I93" s="118" t="s">
        <v>130</v>
      </c>
      <c r="J93" s="118">
        <f>SUM(J84:J92)</f>
        <v>0</v>
      </c>
    </row>
    <row r="94" spans="1:10" x14ac:dyDescent="0.2">
      <c r="A94" s="119"/>
      <c r="B94" s="119"/>
      <c r="C94" s="119"/>
      <c r="D94" s="119"/>
      <c r="E94" s="354" t="s">
        <v>130</v>
      </c>
      <c r="F94" s="354"/>
      <c r="G94" s="118">
        <f>SUM(G84:G93)</f>
        <v>0</v>
      </c>
      <c r="H94" s="119"/>
      <c r="I94" s="119"/>
      <c r="J94" s="119"/>
    </row>
    <row r="95" spans="1:10" x14ac:dyDescent="0.2">
      <c r="A95" s="119"/>
      <c r="B95" s="119"/>
      <c r="C95" s="119"/>
      <c r="D95" s="119"/>
      <c r="E95" s="119"/>
      <c r="F95" s="119"/>
      <c r="G95" s="119"/>
      <c r="H95" s="119"/>
      <c r="I95" s="119"/>
      <c r="J95" s="119"/>
    </row>
    <row r="96" spans="1:10" x14ac:dyDescent="0.2">
      <c r="A96" s="119"/>
      <c r="B96" s="119"/>
      <c r="C96" s="119"/>
      <c r="D96" s="119"/>
      <c r="E96" s="119"/>
      <c r="F96" s="119"/>
      <c r="G96" s="119"/>
      <c r="H96" s="119"/>
      <c r="I96" s="119"/>
      <c r="J96" s="119"/>
    </row>
    <row r="97" spans="1:10" x14ac:dyDescent="0.2">
      <c r="A97" s="119"/>
      <c r="B97" s="119"/>
      <c r="C97" s="119"/>
      <c r="D97" s="119"/>
      <c r="E97" s="119"/>
      <c r="F97" s="119"/>
      <c r="G97" s="119"/>
      <c r="H97" s="119"/>
      <c r="I97" s="119"/>
      <c r="J97" s="119"/>
    </row>
    <row r="98" spans="1:10" x14ac:dyDescent="0.2">
      <c r="A98" s="119"/>
      <c r="B98" s="119"/>
      <c r="C98" s="119"/>
      <c r="D98" s="119"/>
      <c r="E98" s="119"/>
      <c r="F98" s="119"/>
      <c r="G98" s="119"/>
      <c r="H98" s="119"/>
      <c r="I98" s="119"/>
      <c r="J98" s="119"/>
    </row>
  </sheetData>
  <mergeCells count="104">
    <mergeCell ref="E89:F89"/>
    <mergeCell ref="E88:F88"/>
    <mergeCell ref="E87:F87"/>
    <mergeCell ref="E86:F86"/>
    <mergeCell ref="E85:F85"/>
    <mergeCell ref="E94:F94"/>
    <mergeCell ref="E93:F93"/>
    <mergeCell ref="E92:F92"/>
    <mergeCell ref="E91:F91"/>
    <mergeCell ref="E90:F90"/>
    <mergeCell ref="E67:F67"/>
    <mergeCell ref="E68:F68"/>
    <mergeCell ref="A89:B89"/>
    <mergeCell ref="E49:G49"/>
    <mergeCell ref="E54:F54"/>
    <mergeCell ref="E53:F53"/>
    <mergeCell ref="E52:F52"/>
    <mergeCell ref="E51:F51"/>
    <mergeCell ref="E50:F50"/>
    <mergeCell ref="E60:G60"/>
    <mergeCell ref="E61:F61"/>
    <mergeCell ref="E62:F62"/>
    <mergeCell ref="A88:B88"/>
    <mergeCell ref="A67:B67"/>
    <mergeCell ref="A68:B68"/>
    <mergeCell ref="A69:B70"/>
    <mergeCell ref="C69:C70"/>
    <mergeCell ref="A61:B62"/>
    <mergeCell ref="C61:C62"/>
    <mergeCell ref="A63:B63"/>
    <mergeCell ref="E79:F79"/>
    <mergeCell ref="E80:F80"/>
    <mergeCell ref="E83:G83"/>
    <mergeCell ref="E73:F73"/>
    <mergeCell ref="I83:J83"/>
    <mergeCell ref="A84:B84"/>
    <mergeCell ref="A85:B85"/>
    <mergeCell ref="A86:B86"/>
    <mergeCell ref="A87:B87"/>
    <mergeCell ref="E84:F84"/>
    <mergeCell ref="A83:C83"/>
    <mergeCell ref="A71:B71"/>
    <mergeCell ref="E69:F69"/>
    <mergeCell ref="E70:F70"/>
    <mergeCell ref="E71:F71"/>
    <mergeCell ref="E72:F72"/>
    <mergeCell ref="E74:F74"/>
    <mergeCell ref="E76:F76"/>
    <mergeCell ref="E75:F75"/>
    <mergeCell ref="E77:F77"/>
    <mergeCell ref="E78:F78"/>
    <mergeCell ref="A64:B64"/>
    <mergeCell ref="A65:B66"/>
    <mergeCell ref="C65:C66"/>
    <mergeCell ref="A53:B53"/>
    <mergeCell ref="A54:B54"/>
    <mergeCell ref="A55:B55"/>
    <mergeCell ref="A60:C60"/>
    <mergeCell ref="I60:J60"/>
    <mergeCell ref="A49:C49"/>
    <mergeCell ref="I49:J49"/>
    <mergeCell ref="A50:B50"/>
    <mergeCell ref="A51:B51"/>
    <mergeCell ref="A52:B52"/>
    <mergeCell ref="E63:F63"/>
    <mergeCell ref="E64:F64"/>
    <mergeCell ref="E65:F65"/>
    <mergeCell ref="E66:F66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B21:E21"/>
    <mergeCell ref="F21:G21"/>
    <mergeCell ref="A34:C34"/>
    <mergeCell ref="E34:G34"/>
    <mergeCell ref="A35:B35"/>
    <mergeCell ref="E35:F35"/>
    <mergeCell ref="A20:G20"/>
    <mergeCell ref="A5:G5"/>
    <mergeCell ref="A12:I12"/>
    <mergeCell ref="A13:B13"/>
    <mergeCell ref="C13:D13"/>
    <mergeCell ref="E13:F13"/>
    <mergeCell ref="G13:H13"/>
    <mergeCell ref="A14:B14"/>
    <mergeCell ref="C14:D14"/>
    <mergeCell ref="E14:F14"/>
    <mergeCell ref="G14:H14"/>
    <mergeCell ref="A16:I16"/>
  </mergeCells>
  <hyperlinks>
    <hyperlink ref="A3" location="'סיכום שנתי'!A1" display="חזור לסיכום שנתי" xr:uid="{00000000-0004-0000-0D00-000000000000}"/>
  </hyperlinks>
  <pageMargins left="0.23622047244094491" right="0" top="0.74803149606299213" bottom="0.74803149606299213" header="0.31496062992125984" footer="0.31496062992125984"/>
  <pageSetup paperSize="9" scale="89" orientation="portrait" r:id="rId1"/>
  <headerFooter>
    <oddHeader>&amp;L&amp;G&amp;C&amp;"-,מודגש"&amp;15מחשבוני עזר</oddHeader>
  </headerFooter>
  <rowBreaks count="1" manualBreakCount="1">
    <brk id="45" max="16383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/>
  <dimension ref="A1:G505"/>
  <sheetViews>
    <sheetView rightToLeft="1" zoomScale="85" zoomScaleNormal="85" workbookViewId="0"/>
  </sheetViews>
  <sheetFormatPr defaultColWidth="8.88671875" defaultRowHeight="15" x14ac:dyDescent="0.2"/>
  <cols>
    <col min="1" max="3" width="8.88671875" style="1"/>
    <col min="4" max="4" width="25.21875" style="1" customWidth="1"/>
    <col min="5" max="6" width="6.21875" style="1" hidden="1" customWidth="1"/>
    <col min="7" max="7" width="21.44140625" style="1" hidden="1" customWidth="1"/>
    <col min="8" max="16384" width="8.88671875" style="1"/>
  </cols>
  <sheetData>
    <row r="1" spans="1:7" ht="16.5" thickBot="1" x14ac:dyDescent="0.3">
      <c r="A1" s="89" t="s">
        <v>98</v>
      </c>
    </row>
    <row r="2" spans="1:7" ht="44.25" customHeight="1" thickBot="1" x14ac:dyDescent="0.5">
      <c r="A2" s="357" t="s">
        <v>18</v>
      </c>
      <c r="B2" s="358"/>
      <c r="C2" s="358"/>
      <c r="D2" s="359"/>
    </row>
    <row r="3" spans="1:7" ht="6.75" customHeight="1" thickBot="1" x14ac:dyDescent="0.25"/>
    <row r="4" spans="1:7" ht="21" thickBot="1" x14ac:dyDescent="0.35">
      <c r="A4" s="144" t="s">
        <v>0</v>
      </c>
      <c r="B4" s="144" t="s">
        <v>90</v>
      </c>
      <c r="C4" s="144" t="s">
        <v>27</v>
      </c>
      <c r="D4" s="145" t="s">
        <v>91</v>
      </c>
      <c r="E4" s="1" t="s">
        <v>92</v>
      </c>
      <c r="F4" s="1" t="s">
        <v>96</v>
      </c>
    </row>
    <row r="5" spans="1:7" hidden="1" x14ac:dyDescent="0.2">
      <c r="A5" s="90"/>
      <c r="B5" s="91"/>
      <c r="C5" s="4"/>
      <c r="D5" s="92"/>
    </row>
    <row r="6" spans="1:7" x14ac:dyDescent="0.2">
      <c r="A6" s="91">
        <f>'סיכום שנתי'!B3</f>
        <v>0</v>
      </c>
      <c r="B6" s="93">
        <f>'סיכום שנתי'!D5</f>
        <v>1</v>
      </c>
      <c r="C6" s="94">
        <f ca="1">IF(B7="","",IF(ISERROR(F6),0,INDEX(INDIRECT("'"&amp;INDEX('הוראות שימוש'!$A$33:$A$44,$B6)&amp;"'!c3:c1500"),$F6)))</f>
        <v>0</v>
      </c>
      <c r="D6" s="95">
        <f ca="1">IF(B7="","",IF(ISERROR(F6),0,INDEX(INDIRECT("'"&amp;INDEX('הוראות שימוש'!$A$33:$A$44,$B6)&amp;"'!d3:d1500"),$F6)))</f>
        <v>0</v>
      </c>
      <c r="E6" s="1">
        <f ca="1">IF(B6=B5,0,COUNTIF(INDIRECT("'"&amp;INDEX('הוראות שימוש'!$A$33:$A$44,$B6)&amp;"'!B2:B1501"),$A$2)+(COUNTIF(INDIRECT("'"&amp;INDEX('הוראות שימוש'!$A$33:$A$44,$B6)&amp;"'!B2:B1501"),$A$2)=0))</f>
        <v>1</v>
      </c>
      <c r="F6" s="1" t="e">
        <f ca="1">MATCH($A$2,INDIRECT("'"&amp;INDEX('הוראות שימוש'!$A$33:$A$44,$B6)&amp;"'!$B$"&amp;3+IF(B6&lt;&gt;B5,0,F5)&amp;":$B$1500"),0)+IF(B6&lt;&gt;B5,0,F5)</f>
        <v>#N/A</v>
      </c>
      <c r="G6" s="1" t="str">
        <f>'סיכום שנתי'!B18</f>
        <v>משכנתא</v>
      </c>
    </row>
    <row r="7" spans="1:7" x14ac:dyDescent="0.2">
      <c r="A7" s="91">
        <f ca="1">IF(B8="","",IF(B6-B7=11,A6+1,A6))</f>
        <v>0</v>
      </c>
      <c r="B7" s="91">
        <f ca="1">IF(OR(B6="",AND(B6=$B$6,ROW(B6)&gt;$E$6+6)),"",IF(ROW(B6)&gt;=ROW($B$6)+SUM(E$6:$E6)-1,IF(B6=12,1,B6+1),B6))</f>
        <v>2</v>
      </c>
      <c r="C7" s="94">
        <f ca="1">IF(B8="","",IF(ISERROR(F7),0,INDEX(INDIRECT("'"&amp;INDEX('הוראות שימוש'!$A$33:$A$44,$B7)&amp;"'!c3:c1500"),$F7)))</f>
        <v>0</v>
      </c>
      <c r="D7" s="95">
        <f ca="1">IF(B8="","",IF(ISERROR(F7),0,INDEX(INDIRECT("'"&amp;INDEX('הוראות שימוש'!$A$33:$A$44,$B7)&amp;"'!d3:d1500"),$F7)))</f>
        <v>0</v>
      </c>
      <c r="E7" s="1">
        <f ca="1">IF(B7=B6,0,COUNTIF(INDIRECT("'"&amp;INDEX('הוראות שימוש'!$A$33:$A$44,$B7)&amp;"'!B2:B1501"),$A$2)+(COUNTIF(INDIRECT("'"&amp;INDEX('הוראות שימוש'!$A$33:$A$44,$B7)&amp;"'!B2:B1501"),$A$2)=0))</f>
        <v>1</v>
      </c>
      <c r="F7" s="1" t="e">
        <f ca="1">MATCH($A$2,INDIRECT("'"&amp;INDEX('הוראות שימוש'!$A$33:$A$44,$B7)&amp;"'!$B$"&amp;3+IF(B7&lt;&gt;B6,0,F6)&amp;":$B$1500"),0)+IF(B7&lt;&gt;B6,0,F6)</f>
        <v>#N/A</v>
      </c>
      <c r="G7" s="1" t="str">
        <f>'סיכום שנתי'!B19</f>
        <v>ביטוח משכנתא</v>
      </c>
    </row>
    <row r="8" spans="1:7" x14ac:dyDescent="0.2">
      <c r="A8" s="91">
        <f t="shared" ref="A8:A71" ca="1" si="0">IF(B9="","",IF(B7-B8=11,A7+1,A7))</f>
        <v>0</v>
      </c>
      <c r="B8" s="91">
        <f ca="1">IF(OR(B7="",AND(B7=$B$6,ROW(B7)&gt;$E$6+6)),"",IF(ROW(B7)&gt;=ROW($B$6)+SUM(E$6:$E7)-1,IF(B7=12,1,B7+1),B7))</f>
        <v>3</v>
      </c>
      <c r="C8" s="94">
        <f ca="1">IF(B9="","",IF(ISERROR(F8),0,INDEX(INDIRECT("'"&amp;INDEX('הוראות שימוש'!$A$33:$A$44,$B8)&amp;"'!c3:c1500"),$F8)))</f>
        <v>0</v>
      </c>
      <c r="D8" s="95">
        <f ca="1">IF(B9="","",IF(ISERROR(F8),0,INDEX(INDIRECT("'"&amp;INDEX('הוראות שימוש'!$A$33:$A$44,$B8)&amp;"'!d3:d1500"),$F8)))</f>
        <v>0</v>
      </c>
      <c r="E8" s="1">
        <f ca="1">IF(B8=B7,0,COUNTIF(INDIRECT("'"&amp;INDEX('הוראות שימוש'!$A$33:$A$44,$B8)&amp;"'!B2:B1501"),$A$2)+(COUNTIF(INDIRECT("'"&amp;INDEX('הוראות שימוש'!$A$33:$A$44,$B8)&amp;"'!B2:B1501"),$A$2)=0))</f>
        <v>1</v>
      </c>
      <c r="F8" s="1" t="e">
        <f ca="1">MATCH($A$2,INDIRECT("'"&amp;INDEX('הוראות שימוש'!$A$33:$A$44,$B8)&amp;"'!$B$"&amp;3+IF(B8&lt;&gt;B7,0,F7)&amp;":$B$1500"),0)+IF(B8&lt;&gt;B7,0,F7)</f>
        <v>#N/A</v>
      </c>
      <c r="G8" s="1" t="str">
        <f>'סיכום שנתי'!B20</f>
        <v>שכר דירה</v>
      </c>
    </row>
    <row r="9" spans="1:7" x14ac:dyDescent="0.2">
      <c r="A9" s="91">
        <f t="shared" ca="1" si="0"/>
        <v>0</v>
      </c>
      <c r="B9" s="91">
        <f ca="1">IF(OR(B8="",AND(B8=$B$6,ROW(B8)&gt;$E$6+6)),"",IF(ROW(B8)&gt;=ROW($B$6)+SUM(E$6:$E8)-1,IF(B8=12,1,B8+1),B8))</f>
        <v>4</v>
      </c>
      <c r="C9" s="94">
        <f ca="1">IF(B10="","",IF(ISERROR(F9),0,INDEX(INDIRECT("'"&amp;INDEX('הוראות שימוש'!$A$33:$A$44,$B9)&amp;"'!c3:c1500"),$F9)))</f>
        <v>0</v>
      </c>
      <c r="D9" s="95">
        <f ca="1">IF(B10="","",IF(ISERROR(F9),0,INDEX(INDIRECT("'"&amp;INDEX('הוראות שימוש'!$A$33:$A$44,$B9)&amp;"'!d3:d1500"),$F9)))</f>
        <v>0</v>
      </c>
      <c r="E9" s="1">
        <f ca="1">IF(B9=B8,0,COUNTIF(INDIRECT("'"&amp;INDEX('הוראות שימוש'!$A$33:$A$44,$B9)&amp;"'!B2:B1501"),$A$2)+(COUNTIF(INDIRECT("'"&amp;INDEX('הוראות שימוש'!$A$33:$A$44,$B9)&amp;"'!B2:B1501"),$A$2)=0))</f>
        <v>1</v>
      </c>
      <c r="F9" s="1" t="e">
        <f ca="1">MATCH($A$2,INDIRECT("'"&amp;INDEX('הוראות שימוש'!$A$33:$A$44,$B9)&amp;"'!$B$"&amp;3+IF(B9&lt;&gt;B8,0,F8)&amp;":$B$1500"),0)+IF(B9&lt;&gt;B8,0,F8)</f>
        <v>#N/A</v>
      </c>
      <c r="G9" s="1" t="str">
        <f>'סיכום שנתי'!B21</f>
        <v>מיסי ישוב / ועד בית</v>
      </c>
    </row>
    <row r="10" spans="1:7" x14ac:dyDescent="0.2">
      <c r="A10" s="91">
        <f t="shared" ca="1" si="0"/>
        <v>0</v>
      </c>
      <c r="B10" s="91">
        <f ca="1">IF(OR(B9="",AND(B9=$B$6,ROW(B9)&gt;$E$6+6)),"",IF(ROW(B9)&gt;=ROW($B$6)+SUM(E$6:$E9)-1,IF(B9=12,1,B9+1),B9))</f>
        <v>5</v>
      </c>
      <c r="C10" s="94">
        <f ca="1">IF(B11="","",IF(ISERROR(F10),0,INDEX(INDIRECT("'"&amp;INDEX('הוראות שימוש'!$A$33:$A$44,$B10)&amp;"'!c3:c1500"),$F10)))</f>
        <v>0</v>
      </c>
      <c r="D10" s="95">
        <f ca="1">IF(B11="","",IF(ISERROR(F10),0,INDEX(INDIRECT("'"&amp;INDEX('הוראות שימוש'!$A$33:$A$44,$B10)&amp;"'!d3:d1500"),$F10)))</f>
        <v>0</v>
      </c>
      <c r="E10" s="1">
        <f ca="1">IF(B10=B9,0,COUNTIF(INDIRECT("'"&amp;INDEX('הוראות שימוש'!$A$33:$A$44,$B10)&amp;"'!B2:B1501"),$A$2)+(COUNTIF(INDIRECT("'"&amp;INDEX('הוראות שימוש'!$A$33:$A$44,$B10)&amp;"'!B2:B1501"),$A$2)=0))</f>
        <v>1</v>
      </c>
      <c r="F10" s="1" t="e">
        <f ca="1">MATCH($A$2,INDIRECT("'"&amp;INDEX('הוראות שימוש'!$A$33:$A$44,$B10)&amp;"'!$B$"&amp;3+IF(B10&lt;&gt;B9,0,F9)&amp;":$B$1500"),0)+IF(B10&lt;&gt;B9,0,F9)</f>
        <v>#N/A</v>
      </c>
      <c r="G10" s="1" t="str">
        <f>'סיכום שנתי'!B22</f>
        <v>ביטוחים (למעט רכב)</v>
      </c>
    </row>
    <row r="11" spans="1:7" x14ac:dyDescent="0.2">
      <c r="A11" s="91">
        <f t="shared" ca="1" si="0"/>
        <v>0</v>
      </c>
      <c r="B11" s="91">
        <f ca="1">IF(OR(B10="",AND(B10=$B$6,ROW(B10)&gt;$E$6+6)),"",IF(ROW(B10)&gt;=ROW($B$6)+SUM(E$6:$E10)-1,IF(B10=12,1,B10+1),B10))</f>
        <v>6</v>
      </c>
      <c r="C11" s="94">
        <f ca="1">IF(B12="","",IF(ISERROR(F11),0,INDEX(INDIRECT("'"&amp;INDEX('הוראות שימוש'!$A$33:$A$44,$B11)&amp;"'!c3:c1500"),$F11)))</f>
        <v>0</v>
      </c>
      <c r="D11" s="95">
        <f ca="1">IF(B12="","",IF(ISERROR(F11),0,INDEX(INDIRECT("'"&amp;INDEX('הוראות שימוש'!$A$33:$A$44,$B11)&amp;"'!d3:d1500"),$F11)))</f>
        <v>0</v>
      </c>
      <c r="E11" s="1">
        <f ca="1">IF(B11=B10,0,COUNTIF(INDIRECT("'"&amp;INDEX('הוראות שימוש'!$A$33:$A$44,$B11)&amp;"'!B2:B1501"),$A$2)+(COUNTIF(INDIRECT("'"&amp;INDEX('הוראות שימוש'!$A$33:$A$44,$B11)&amp;"'!B2:B1501"),$A$2)=0))</f>
        <v>1</v>
      </c>
      <c r="F11" s="1" t="e">
        <f ca="1">MATCH($A$2,INDIRECT("'"&amp;INDEX('הוראות שימוש'!$A$33:$A$44,$B11)&amp;"'!$B$"&amp;3+IF(B11&lt;&gt;B10,0,F10)&amp;":$B$1500"),0)+IF(B11&lt;&gt;B10,0,F10)</f>
        <v>#N/A</v>
      </c>
      <c r="G11" s="1" t="str">
        <f>'סיכום שנתי'!B23</f>
        <v>הוראות קבע לחיסכון</v>
      </c>
    </row>
    <row r="12" spans="1:7" x14ac:dyDescent="0.2">
      <c r="A12" s="91">
        <f t="shared" ca="1" si="0"/>
        <v>0</v>
      </c>
      <c r="B12" s="91">
        <f ca="1">IF(OR(B11="",AND(B11=$B$6,ROW(B11)&gt;$E$6+6)),"",IF(ROW(B11)&gt;=ROW($B$6)+SUM(E$6:$E11)-1,IF(B11=12,1,B11+1),B11))</f>
        <v>7</v>
      </c>
      <c r="C12" s="94">
        <f ca="1">IF(B13="","",IF(ISERROR(F12),0,INDEX(INDIRECT("'"&amp;INDEX('הוראות שימוש'!$A$33:$A$44,$B12)&amp;"'!c3:c1500"),$F12)))</f>
        <v>0</v>
      </c>
      <c r="D12" s="95">
        <f ca="1">IF(B13="","",IF(ISERROR(F12),0,INDEX(INDIRECT("'"&amp;INDEX('הוראות שימוש'!$A$33:$A$44,$B12)&amp;"'!d3:d1500"),$F12)))</f>
        <v>0</v>
      </c>
      <c r="E12" s="1">
        <f ca="1">IF(B12=B11,0,COUNTIF(INDIRECT("'"&amp;INDEX('הוראות שימוש'!$A$33:$A$44,$B12)&amp;"'!B2:B1501"),$A$2)+(COUNTIF(INDIRECT("'"&amp;INDEX('הוראות שימוש'!$A$33:$A$44,$B12)&amp;"'!B2:B1501"),$A$2)=0))</f>
        <v>1</v>
      </c>
      <c r="F12" s="1" t="e">
        <f ca="1">MATCH($A$2,INDIRECT("'"&amp;INDEX('הוראות שימוש'!$A$33:$A$44,$B12)&amp;"'!$B$"&amp;3+IF(B12&lt;&gt;B11,0,F11)&amp;":$B$1500"),0)+IF(B12&lt;&gt;B11,0,F11)</f>
        <v>#N/A</v>
      </c>
      <c r="G12" s="1" t="str">
        <f>'סיכום שנתי'!B24</f>
        <v>מנויים</v>
      </c>
    </row>
    <row r="13" spans="1:7" x14ac:dyDescent="0.2">
      <c r="A13" s="91">
        <f t="shared" ca="1" si="0"/>
        <v>0</v>
      </c>
      <c r="B13" s="91">
        <f ca="1">IF(OR(B12="",AND(B12=$B$6,ROW(B12)&gt;$E$6+6)),"",IF(ROW(B12)&gt;=ROW($B$6)+SUM(E$6:$E12)-1,IF(B12=12,1,B12+1),B12))</f>
        <v>8</v>
      </c>
      <c r="C13" s="94">
        <f ca="1">IF(B14="","",IF(ISERROR(F13),0,INDEX(INDIRECT("'"&amp;INDEX('הוראות שימוש'!$A$33:$A$44,$B13)&amp;"'!c3:c1500"),$F13)))</f>
        <v>0</v>
      </c>
      <c r="D13" s="95">
        <f ca="1">IF(B14="","",IF(ISERROR(F13),0,INDEX(INDIRECT("'"&amp;INDEX('הוראות שימוש'!$A$33:$A$44,$B13)&amp;"'!d3:d1500"),$F13)))</f>
        <v>0</v>
      </c>
      <c r="E13" s="1">
        <f ca="1">IF(B13=B12,0,COUNTIF(INDIRECT("'"&amp;INDEX('הוראות שימוש'!$A$33:$A$44,$B13)&amp;"'!B2:B1501"),$A$2)+(COUNTIF(INDIRECT("'"&amp;INDEX('הוראות שימוש'!$A$33:$A$44,$B13)&amp;"'!B2:B1501"),$A$2)=0))</f>
        <v>1</v>
      </c>
      <c r="F13" s="1" t="e">
        <f ca="1">MATCH($A$2,INDIRECT("'"&amp;INDEX('הוראות שימוש'!$A$33:$A$44,$B13)&amp;"'!$B$"&amp;3+IF(B13&lt;&gt;B12,0,F12)&amp;":$B$1500"),0)+IF(B13&lt;&gt;B12,0,F12)</f>
        <v>#N/A</v>
      </c>
      <c r="G13" s="1" t="str">
        <f>'סיכום שנתי'!B25</f>
        <v>תרומות בהוראת קבע</v>
      </c>
    </row>
    <row r="14" spans="1:7" x14ac:dyDescent="0.2">
      <c r="A14" s="91">
        <f t="shared" ca="1" si="0"/>
        <v>0</v>
      </c>
      <c r="B14" s="91">
        <f ca="1">IF(OR(B13="",AND(B13=$B$6,ROW(B13)&gt;$E$6+6)),"",IF(ROW(B13)&gt;=ROW($B$6)+SUM(E$6:$E13)-1,IF(B13=12,1,B13+1),B13))</f>
        <v>9</v>
      </c>
      <c r="C14" s="94">
        <f ca="1">IF(B15="","",IF(ISERROR(F14),0,INDEX(INDIRECT("'"&amp;INDEX('הוראות שימוש'!$A$33:$A$44,$B14)&amp;"'!c3:c1500"),$F14)))</f>
        <v>0</v>
      </c>
      <c r="D14" s="95">
        <f ca="1">IF(B15="","",IF(ISERROR(F14),0,INDEX(INDIRECT("'"&amp;INDEX('הוראות שימוש'!$A$33:$A$44,$B14)&amp;"'!d3:d1500"),$F14)))</f>
        <v>0</v>
      </c>
      <c r="E14" s="1">
        <f ca="1">IF(B14=B13,0,COUNTIF(INDIRECT("'"&amp;INDEX('הוראות שימוש'!$A$33:$A$44,$B14)&amp;"'!B2:B1501"),$A$2)+(COUNTIF(INDIRECT("'"&amp;INDEX('הוראות שימוש'!$A$33:$A$44,$B14)&amp;"'!B2:B1501"),$A$2)=0))</f>
        <v>1</v>
      </c>
      <c r="F14" s="1" t="e">
        <f ca="1">MATCH($A$2,INDIRECT("'"&amp;INDEX('הוראות שימוש'!$A$33:$A$44,$B14)&amp;"'!$B$"&amp;3+IF(B14&lt;&gt;B13,0,F13)&amp;":$B$1500"),0)+IF(B14&lt;&gt;B13,0,F13)</f>
        <v>#N/A</v>
      </c>
      <c r="G14" s="1" t="str">
        <f>'סיכום שנתי'!B26</f>
        <v>ארנונה / שמירה</v>
      </c>
    </row>
    <row r="15" spans="1:7" x14ac:dyDescent="0.2">
      <c r="A15" s="91">
        <f t="shared" ca="1" si="0"/>
        <v>0</v>
      </c>
      <c r="B15" s="91">
        <f ca="1">IF(OR(B14="",AND(B14=$B$6,ROW(B14)&gt;$E$6+6)),"",IF(ROW(B14)&gt;=ROW($B$6)+SUM(E$6:$E14)-1,IF(B14=12,1,B14+1),B14))</f>
        <v>10</v>
      </c>
      <c r="C15" s="94">
        <f ca="1">IF(B16="","",IF(ISERROR(F15),0,INDEX(INDIRECT("'"&amp;INDEX('הוראות שימוש'!$A$33:$A$44,$B15)&amp;"'!c3:c1500"),$F15)))</f>
        <v>0</v>
      </c>
      <c r="D15" s="95">
        <f ca="1">IF(B16="","",IF(ISERROR(F15),0,INDEX(INDIRECT("'"&amp;INDEX('הוראות שימוש'!$A$33:$A$44,$B15)&amp;"'!d3:d1500"),$F15)))</f>
        <v>0</v>
      </c>
      <c r="E15" s="1">
        <f ca="1">IF(B15=B14,0,COUNTIF(INDIRECT("'"&amp;INDEX('הוראות שימוש'!$A$33:$A$44,$B15)&amp;"'!B2:B1501"),$A$2)+(COUNTIF(INDIRECT("'"&amp;INDEX('הוראות שימוש'!$A$33:$A$44,$B15)&amp;"'!B2:B1501"),$A$2)=0))</f>
        <v>1</v>
      </c>
      <c r="F15" s="1" t="e">
        <f ca="1">MATCH($A$2,INDIRECT("'"&amp;INDEX('הוראות שימוש'!$A$33:$A$44,$B15)&amp;"'!$B$"&amp;3+IF(B15&lt;&gt;B14,0,F14)&amp;":$B$1500"),0)+IF(B15&lt;&gt;B14,0,F14)</f>
        <v>#N/A</v>
      </c>
      <c r="G15" s="1" t="str">
        <f>'סיכום שנתי'!B27</f>
        <v>מים וביוב</v>
      </c>
    </row>
    <row r="16" spans="1:7" x14ac:dyDescent="0.2">
      <c r="A16" s="91">
        <f t="shared" ca="1" si="0"/>
        <v>0</v>
      </c>
      <c r="B16" s="91">
        <f ca="1">IF(OR(B15="",AND(B15=$B$6,ROW(B15)&gt;$E$6+6)),"",IF(ROW(B15)&gt;=ROW($B$6)+SUM(E$6:$E15)-1,IF(B15=12,1,B15+1),B15))</f>
        <v>11</v>
      </c>
      <c r="C16" s="94">
        <f ca="1">IF(B17="","",IF(ISERROR(F16),0,INDEX(INDIRECT("'"&amp;INDEX('הוראות שימוש'!$A$33:$A$44,$B16)&amp;"'!c3:c1500"),$F16)))</f>
        <v>0</v>
      </c>
      <c r="D16" s="95">
        <f ca="1">IF(B17="","",IF(ISERROR(F16),0,INDEX(INDIRECT("'"&amp;INDEX('הוראות שימוש'!$A$33:$A$44,$B16)&amp;"'!d3:d1500"),$F16)))</f>
        <v>0</v>
      </c>
      <c r="E16" s="1">
        <f ca="1">IF(B16=B15,0,COUNTIF(INDIRECT("'"&amp;INDEX('הוראות שימוש'!$A$33:$A$44,$B16)&amp;"'!B2:B1501"),$A$2)+(COUNTIF(INDIRECT("'"&amp;INDEX('הוראות שימוש'!$A$33:$A$44,$B16)&amp;"'!B2:B1501"),$A$2)=0))</f>
        <v>1</v>
      </c>
      <c r="F16" s="1" t="e">
        <f ca="1">MATCH($A$2,INDIRECT("'"&amp;INDEX('הוראות שימוש'!$A$33:$A$44,$B16)&amp;"'!$B$"&amp;3+IF(B16&lt;&gt;B15,0,F15)&amp;":$B$1500"),0)+IF(B16&lt;&gt;B15,0,F15)</f>
        <v>#N/A</v>
      </c>
      <c r="G16" s="1" t="str">
        <f>'סיכום שנתי'!B28</f>
        <v>חשמל</v>
      </c>
    </row>
    <row r="17" spans="1:7" x14ac:dyDescent="0.2">
      <c r="A17" s="91">
        <f t="shared" ca="1" si="0"/>
        <v>0</v>
      </c>
      <c r="B17" s="91">
        <f ca="1">IF(OR(B16="",AND(B16=$B$6,ROW(B16)&gt;$E$6+6)),"",IF(ROW(B16)&gt;=ROW($B$6)+SUM(E$6:$E16)-1,IF(B16=12,1,B16+1),B16))</f>
        <v>12</v>
      </c>
      <c r="C17" s="94">
        <f ca="1">IF(B18="","",IF(ISERROR(F17),0,INDEX(INDIRECT("'"&amp;INDEX('הוראות שימוש'!$A$33:$A$44,$B17)&amp;"'!c3:c1500"),$F17)))</f>
        <v>0</v>
      </c>
      <c r="D17" s="95">
        <f ca="1">IF(B18="","",IF(ISERROR(F17),0,INDEX(INDIRECT("'"&amp;INDEX('הוראות שימוש'!$A$33:$A$44,$B17)&amp;"'!d3:d1500"),$F17)))</f>
        <v>0</v>
      </c>
      <c r="E17" s="1">
        <f ca="1">IF(B17=B16,0,COUNTIF(INDIRECT("'"&amp;INDEX('הוראות שימוש'!$A$33:$A$44,$B17)&amp;"'!B2:B1501"),$A$2)+(COUNTIF(INDIRECT("'"&amp;INDEX('הוראות שימוש'!$A$33:$A$44,$B17)&amp;"'!B2:B1501"),$A$2)=0))</f>
        <v>1</v>
      </c>
      <c r="F17" s="1" t="e">
        <f ca="1">MATCH($A$2,INDIRECT("'"&amp;INDEX('הוראות שימוש'!$A$33:$A$44,$B17)&amp;"'!$B$"&amp;3+IF(B17&lt;&gt;B16,0,F16)&amp;":$B$1500"),0)+IF(B17&lt;&gt;B16,0,F16)</f>
        <v>#N/A</v>
      </c>
      <c r="G17" s="1" t="str">
        <f>'סיכום שנתי'!B29</f>
        <v>גז</v>
      </c>
    </row>
    <row r="18" spans="1:7" x14ac:dyDescent="0.2">
      <c r="A18" s="91" t="str">
        <f t="shared" ca="1" si="0"/>
        <v/>
      </c>
      <c r="B18" s="91">
        <f ca="1">IF(OR(B17="",AND(B17=$B$6,ROW(B17)&gt;$E$6+6)),"",IF(ROW(B17)&gt;=ROW($B$6)+SUM(E$6:$E17)-1,IF(B17=12,1,B17+1),B17))</f>
        <v>1</v>
      </c>
      <c r="C18" s="94" t="str">
        <f ca="1">IF(B19="","",IF(ISERROR(F18),0,INDEX(INDIRECT("'"&amp;INDEX('הוראות שימוש'!$A$33:$A$44,$B18)&amp;"'!c3:c1500"),$F18)))</f>
        <v/>
      </c>
      <c r="D18" s="95" t="str">
        <f ca="1">IF(B19="","",IF(ISERROR(F18),0,INDEX(INDIRECT("'"&amp;INDEX('הוראות שימוש'!$A$33:$A$44,$B18)&amp;"'!d3:d1500"),$F18)))</f>
        <v/>
      </c>
      <c r="E18" s="1">
        <f ca="1">IF(B18=B17,0,COUNTIF(INDIRECT("'"&amp;INDEX('הוראות שימוש'!$A$33:$A$44,$B18)&amp;"'!B2:B1501"),$A$2)+(COUNTIF(INDIRECT("'"&amp;INDEX('הוראות שימוש'!$A$33:$A$44,$B18)&amp;"'!B2:B1501"),$A$2)=0))</f>
        <v>1</v>
      </c>
      <c r="F18" s="1" t="e">
        <f ca="1">MATCH($A$2,INDIRECT("'"&amp;INDEX('הוראות שימוש'!$A$33:$A$44,$B18)&amp;"'!$B$"&amp;3+IF(B18&lt;&gt;B17,0,F17)&amp;":$B$1500"),0)+IF(B18&lt;&gt;B17,0,F17)</f>
        <v>#N/A</v>
      </c>
      <c r="G18" s="1" t="str">
        <f>'סיכום שנתי'!B30</f>
        <v>חימום - סולר / נפט</v>
      </c>
    </row>
    <row r="19" spans="1:7" x14ac:dyDescent="0.2">
      <c r="A19" s="91" t="str">
        <f t="shared" ca="1" si="0"/>
        <v/>
      </c>
      <c r="B19" s="91" t="str">
        <f ca="1">IF(OR(B18="",AND(B18=$B$6,ROW(B18)&gt;$E$6+6)),"",IF(ROW(B18)&gt;=ROW($B$6)+SUM(E$6:$E18)-1,IF(B18=12,1,B18+1),B18))</f>
        <v/>
      </c>
      <c r="C19" s="94" t="str">
        <f ca="1">IF(B20="","",IF(ISERROR(F19),0,INDEX(INDIRECT("'"&amp;INDEX('הוראות שימוש'!$A$33:$A$44,$B19)&amp;"'!c3:c1500"),$F19)))</f>
        <v/>
      </c>
      <c r="D19" s="95" t="str">
        <f ca="1">IF(B20="","",IF(ISERROR(F19),0,INDEX(INDIRECT("'"&amp;INDEX('הוראות שימוש'!$A$33:$A$44,$B19)&amp;"'!d3:d1500"),$F19)))</f>
        <v/>
      </c>
      <c r="E19" s="1" t="e">
        <f ca="1">IF(B19=B18,0,COUNTIF(INDIRECT("'"&amp;INDEX('הוראות שימוש'!$A$33:$A$44,$B19)&amp;"'!B2:B1501"),$A$2)+(COUNTIF(INDIRECT("'"&amp;INDEX('הוראות שימוש'!$A$33:$A$44,$B19)&amp;"'!B2:B1501"),$A$2)=0))</f>
        <v>#VALUE!</v>
      </c>
      <c r="F19" s="1" t="e">
        <f ca="1">MATCH($A$2,INDIRECT("'"&amp;INDEX('הוראות שימוש'!$A$33:$A$44,$B19)&amp;"'!$B$"&amp;3+IF(B19&lt;&gt;B18,0,F18)&amp;":$B$1500"),0)+IF(B19&lt;&gt;B18,0,F18)</f>
        <v>#VALUE!</v>
      </c>
      <c r="G19" s="1" t="str">
        <f>'סיכום שנתי'!B31</f>
        <v>חינוך</v>
      </c>
    </row>
    <row r="20" spans="1:7" x14ac:dyDescent="0.2">
      <c r="A20" s="91" t="str">
        <f t="shared" ca="1" si="0"/>
        <v/>
      </c>
      <c r="B20" s="91" t="str">
        <f ca="1">IF(OR(B19="",AND(B19=$B$6,ROW(B19)&gt;$E$6+6)),"",IF(ROW(B19)&gt;=ROW($B$6)+SUM(E$6:$E19)-1,IF(B19=12,1,B19+1),B19))</f>
        <v/>
      </c>
      <c r="C20" s="94" t="str">
        <f ca="1">IF(B21="","",IF(ISERROR(F20),0,INDEX(INDIRECT("'"&amp;INDEX('הוראות שימוש'!$A$33:$A$44,$B20)&amp;"'!c3:c1500"),$F20)))</f>
        <v/>
      </c>
      <c r="D20" s="95" t="str">
        <f ca="1">IF(B21="","",IF(ISERROR(F20),0,INDEX(INDIRECT("'"&amp;INDEX('הוראות שימוש'!$A$33:$A$44,$B20)&amp;"'!d3:d1500"),$F20)))</f>
        <v/>
      </c>
      <c r="E20" s="1">
        <f ca="1">IF(B20=B19,0,COUNTIF(INDIRECT("'"&amp;INDEX('הוראות שימוש'!$A$33:$A$44,$B20)&amp;"'!B2:B1501"),$A$2)+(COUNTIF(INDIRECT("'"&amp;INDEX('הוראות שימוש'!$A$33:$A$44,$B20)&amp;"'!B2:B1501"),$A$2)=0))</f>
        <v>0</v>
      </c>
      <c r="F20" s="1" t="e">
        <f ca="1">MATCH($A$2,INDIRECT("'"&amp;INDEX('הוראות שימוש'!$A$33:$A$44,$B20)&amp;"'!$B$"&amp;3+IF(B20&lt;&gt;B19,0,F19)&amp;":$B$1500"),0)+IF(B20&lt;&gt;B19,0,F19)</f>
        <v>#VALUE!</v>
      </c>
      <c r="G20" s="1" t="str">
        <f>'סיכום שנתי'!B32</f>
        <v>חוגים, קייטנות ובריכה</v>
      </c>
    </row>
    <row r="21" spans="1:7" x14ac:dyDescent="0.2">
      <c r="A21" s="91" t="str">
        <f t="shared" ca="1" si="0"/>
        <v/>
      </c>
      <c r="B21" s="91" t="str">
        <f ca="1">IF(OR(B20="",AND(B20=$B$6,ROW(B20)&gt;$E$6+6)),"",IF(ROW(B20)&gt;=ROW($B$6)+SUM(E$6:$E20)-1,IF(B20=12,1,B20+1),B20))</f>
        <v/>
      </c>
      <c r="C21" s="94" t="str">
        <f ca="1">IF(B22="","",IF(ISERROR(F21),0,INDEX(INDIRECT("'"&amp;INDEX('הוראות שימוש'!$A$33:$A$44,$B21)&amp;"'!c3:c1500"),$F21)))</f>
        <v/>
      </c>
      <c r="D21" s="95" t="str">
        <f ca="1">IF(B22="","",IF(ISERROR(F21),0,INDEX(INDIRECT("'"&amp;INDEX('הוראות שימוש'!$A$33:$A$44,$B21)&amp;"'!d3:d1500"),$F21)))</f>
        <v/>
      </c>
      <c r="E21" s="1">
        <f ca="1">IF(B21=B20,0,COUNTIF(INDIRECT("'"&amp;INDEX('הוראות שימוש'!$A$33:$A$44,$B21)&amp;"'!B2:B1501"),$A$2)+(COUNTIF(INDIRECT("'"&amp;INDEX('הוראות שימוש'!$A$33:$A$44,$B21)&amp;"'!B2:B1501"),$A$2)=0))</f>
        <v>0</v>
      </c>
      <c r="F21" s="1" t="e">
        <f ca="1">MATCH($A$2,INDIRECT("'"&amp;INDEX('הוראות שימוש'!$A$33:$A$44,$B21)&amp;"'!$B$"&amp;3+IF(B21&lt;&gt;B20,0,F20)&amp;":$B$1500"),0)+IF(B21&lt;&gt;B20,0,F20)</f>
        <v>#VALUE!</v>
      </c>
      <c r="G21" s="1" t="str">
        <f>'סיכום שנתי'!B33</f>
        <v>ביטוחי רכב + טסט</v>
      </c>
    </row>
    <row r="22" spans="1:7" x14ac:dyDescent="0.2">
      <c r="A22" s="91" t="str">
        <f t="shared" ca="1" si="0"/>
        <v/>
      </c>
      <c r="B22" s="91" t="str">
        <f ca="1">IF(OR(B21="",AND(B21=$B$6,ROW(B21)&gt;$E$6+6)),"",IF(ROW(B21)&gt;=ROW($B$6)+SUM(E$6:$E21)-1,IF(B21=12,1,B21+1),B21))</f>
        <v/>
      </c>
      <c r="C22" s="94" t="str">
        <f ca="1">IF(B23="","",IF(ISERROR(F22),0,INDEX(INDIRECT("'"&amp;INDEX('הוראות שימוש'!$A$33:$A$44,$B22)&amp;"'!c3:c1500"),$F22)))</f>
        <v/>
      </c>
      <c r="D22" s="95" t="str">
        <f ca="1">IF(B23="","",IF(ISERROR(F22),0,INDEX(INDIRECT("'"&amp;INDEX('הוראות שימוש'!$A$33:$A$44,$B22)&amp;"'!d3:d1500"),$F22)))</f>
        <v/>
      </c>
      <c r="E22" s="1">
        <f ca="1">IF(B22=B21,0,COUNTIF(INDIRECT("'"&amp;INDEX('הוראות שימוש'!$A$33:$A$44,$B22)&amp;"'!B2:B1501"),$A$2)+(COUNTIF(INDIRECT("'"&amp;INDEX('הוראות שימוש'!$A$33:$A$44,$B22)&amp;"'!B2:B1501"),$A$2)=0))</f>
        <v>0</v>
      </c>
      <c r="F22" s="1" t="e">
        <f ca="1">MATCH($A$2,INDIRECT("'"&amp;INDEX('הוראות שימוש'!$A$33:$A$44,$B22)&amp;"'!$B$"&amp;3+IF(B22&lt;&gt;B21,0,F21)&amp;":$B$1500"),0)+IF(B22&lt;&gt;B21,0,F21)</f>
        <v>#VALUE!</v>
      </c>
      <c r="G22" s="1" t="str">
        <f>'סיכום שנתי'!B34</f>
        <v>תיקוני רכב</v>
      </c>
    </row>
    <row r="23" spans="1:7" x14ac:dyDescent="0.2">
      <c r="A23" s="91" t="str">
        <f t="shared" ca="1" si="0"/>
        <v/>
      </c>
      <c r="B23" s="91" t="str">
        <f ca="1">IF(OR(B22="",AND(B22=$B$6,ROW(B22)&gt;$E$6+6)),"",IF(ROW(B22)&gt;=ROW($B$6)+SUM(E$6:$E22)-1,IF(B22=12,1,B22+1),B22))</f>
        <v/>
      </c>
      <c r="C23" s="94" t="str">
        <f ca="1">IF(B24="","",IF(ISERROR(F23),0,INDEX(INDIRECT("'"&amp;INDEX('הוראות שימוש'!$A$33:$A$44,$B23)&amp;"'!c3:c1500"),$F23)))</f>
        <v/>
      </c>
      <c r="D23" s="95" t="str">
        <f ca="1">IF(B24="","",IF(ISERROR(F23),0,INDEX(INDIRECT("'"&amp;INDEX('הוראות שימוש'!$A$33:$A$44,$B23)&amp;"'!d3:d1500"),$F23)))</f>
        <v/>
      </c>
      <c r="E23" s="1">
        <f ca="1">IF(B23=B22,0,COUNTIF(INDIRECT("'"&amp;INDEX('הוראות שימוש'!$A$33:$A$44,$B23)&amp;"'!B2:B1501"),$A$2)+(COUNTIF(INDIRECT("'"&amp;INDEX('הוראות שימוש'!$A$33:$A$44,$B23)&amp;"'!B2:B1501"),$A$2)=0))</f>
        <v>0</v>
      </c>
      <c r="F23" s="1" t="e">
        <f ca="1">MATCH($A$2,INDIRECT("'"&amp;INDEX('הוראות שימוש'!$A$33:$A$44,$B23)&amp;"'!$B$"&amp;3+IF(B23&lt;&gt;B22,0,F22)&amp;":$B$1500"),0)+IF(B23&lt;&gt;B22,0,F22)</f>
        <v>#VALUE!</v>
      </c>
      <c r="G23" s="1" t="str">
        <f>'סיכום שנתי'!B35</f>
        <v>ביגוד והנעלה</v>
      </c>
    </row>
    <row r="24" spans="1:7" x14ac:dyDescent="0.2">
      <c r="A24" s="91" t="str">
        <f t="shared" ca="1" si="0"/>
        <v/>
      </c>
      <c r="B24" s="91" t="str">
        <f ca="1">IF(OR(B23="",AND(B23=$B$6,ROW(B23)&gt;$E$6+6)),"",IF(ROW(B23)&gt;=ROW($B$6)+SUM(E$6:$E23)-1,IF(B23=12,1,B23+1),B23))</f>
        <v/>
      </c>
      <c r="C24" s="94" t="str">
        <f ca="1">IF(B25="","",IF(ISERROR(F24),0,INDEX(INDIRECT("'"&amp;INDEX('הוראות שימוש'!$A$33:$A$44,$B24)&amp;"'!c3:c1500"),$F24)))</f>
        <v/>
      </c>
      <c r="D24" s="95" t="str">
        <f ca="1">IF(B25="","",IF(ISERROR(F24),0,INDEX(INDIRECT("'"&amp;INDEX('הוראות שימוש'!$A$33:$A$44,$B24)&amp;"'!d3:d1500"),$F24)))</f>
        <v/>
      </c>
      <c r="E24" s="1">
        <f ca="1">IF(B24=B23,0,COUNTIF(INDIRECT("'"&amp;INDEX('הוראות שימוש'!$A$33:$A$44,$B24)&amp;"'!B2:B1501"),$A$2)+(COUNTIF(INDIRECT("'"&amp;INDEX('הוראות שימוש'!$A$33:$A$44,$B24)&amp;"'!B2:B1501"),$A$2)=0))</f>
        <v>0</v>
      </c>
      <c r="F24" s="1" t="e">
        <f ca="1">MATCH($A$2,INDIRECT("'"&amp;INDEX('הוראות שימוש'!$A$33:$A$44,$B24)&amp;"'!$B$"&amp;3+IF(B24&lt;&gt;B23,0,F23)&amp;":$B$1500"),0)+IF(B24&lt;&gt;B23,0,F23)</f>
        <v>#VALUE!</v>
      </c>
      <c r="G24" s="1" t="str">
        <f>'סיכום שנתי'!B36</f>
        <v>בריאות</v>
      </c>
    </row>
    <row r="25" spans="1:7" x14ac:dyDescent="0.2">
      <c r="A25" s="91" t="str">
        <f t="shared" ca="1" si="0"/>
        <v/>
      </c>
      <c r="B25" s="91" t="str">
        <f ca="1">IF(OR(B24="",AND(B24=$B$6,ROW(B24)&gt;$E$6+6)),"",IF(ROW(B24)&gt;=ROW($B$6)+SUM(E$6:$E24)-1,IF(B24=12,1,B24+1),B24))</f>
        <v/>
      </c>
      <c r="C25" s="94" t="str">
        <f ca="1">IF(B26="","",IF(ISERROR(F25),0,INDEX(INDIRECT("'"&amp;INDEX('הוראות שימוש'!$A$33:$A$44,$B25)&amp;"'!c3:c1500"),$F25)))</f>
        <v/>
      </c>
      <c r="D25" s="95" t="str">
        <f ca="1">IF(B26="","",IF(ISERROR(F25),0,INDEX(INDIRECT("'"&amp;INDEX('הוראות שימוש'!$A$33:$A$44,$B25)&amp;"'!d3:d1500"),$F25)))</f>
        <v/>
      </c>
      <c r="E25" s="1">
        <f ca="1">IF(B25=B24,0,COUNTIF(INDIRECT("'"&amp;INDEX('הוראות שימוש'!$A$33:$A$44,$B25)&amp;"'!B2:B1501"),$A$2)+(COUNTIF(INDIRECT("'"&amp;INDEX('הוראות שימוש'!$A$33:$A$44,$B25)&amp;"'!B2:B1501"),$A$2)=0))</f>
        <v>0</v>
      </c>
      <c r="F25" s="1" t="e">
        <f ca="1">MATCH($A$2,INDIRECT("'"&amp;INDEX('הוראות שימוש'!$A$33:$A$44,$B25)&amp;"'!$B$"&amp;3+IF(B25&lt;&gt;B24,0,F24)&amp;":$B$1500"),0)+IF(B25&lt;&gt;B24,0,F24)</f>
        <v>#VALUE!</v>
      </c>
      <c r="G25" s="1" t="str">
        <f>'סיכום שנתי'!B37</f>
        <v>עמלות וריביות בנקים</v>
      </c>
    </row>
    <row r="26" spans="1:7" x14ac:dyDescent="0.2">
      <c r="A26" s="91" t="str">
        <f t="shared" ca="1" si="0"/>
        <v/>
      </c>
      <c r="B26" s="91" t="str">
        <f ca="1">IF(OR(B25="",AND(B25=$B$6,ROW(B25)&gt;$E$6+6)),"",IF(ROW(B25)&gt;=ROW($B$6)+SUM(E$6:$E25)-1,IF(B25=12,1,B25+1),B25))</f>
        <v/>
      </c>
      <c r="C26" s="94" t="str">
        <f ca="1">IF(B27="","",IF(ISERROR(F26),0,INDEX(INDIRECT("'"&amp;INDEX('הוראות שימוש'!$A$33:$A$44,$B26)&amp;"'!c3:c1500"),$F26)))</f>
        <v/>
      </c>
      <c r="D26" s="95" t="str">
        <f ca="1">IF(B27="","",IF(ISERROR(F26),0,INDEX(INDIRECT("'"&amp;INDEX('הוראות שימוש'!$A$33:$A$44,$B26)&amp;"'!d3:d1500"),$F26)))</f>
        <v/>
      </c>
      <c r="E26" s="1">
        <f ca="1">IF(B26=B25,0,COUNTIF(INDIRECT("'"&amp;INDEX('הוראות שימוש'!$A$33:$A$44,$B26)&amp;"'!B2:B1501"),$A$2)+(COUNTIF(INDIRECT("'"&amp;INDEX('הוראות שימוש'!$A$33:$A$44,$B26)&amp;"'!B2:B1501"),$A$2)=0))</f>
        <v>0</v>
      </c>
      <c r="F26" s="1" t="e">
        <f ca="1">MATCH($A$2,INDIRECT("'"&amp;INDEX('הוראות שימוש'!$A$33:$A$44,$B26)&amp;"'!$B$"&amp;3+IF(B26&lt;&gt;B25,0,F25)&amp;":$B$1500"),0)+IF(B26&lt;&gt;B25,0,F25)</f>
        <v>#VALUE!</v>
      </c>
      <c r="G26" s="1" t="str">
        <f>'סיכום שנתי'!B38</f>
        <v>טיפולי שיניים</v>
      </c>
    </row>
    <row r="27" spans="1:7" x14ac:dyDescent="0.2">
      <c r="A27" s="91" t="str">
        <f t="shared" ca="1" si="0"/>
        <v/>
      </c>
      <c r="B27" s="91" t="str">
        <f ca="1">IF(OR(B26="",AND(B26=$B$6,ROW(B26)&gt;$E$6+6)),"",IF(ROW(B26)&gt;=ROW($B$6)+SUM(E$6:$E26)-1,IF(B26=12,1,B26+1),B26))</f>
        <v/>
      </c>
      <c r="C27" s="94" t="str">
        <f ca="1">IF(B28="","",IF(ISERROR(F27),0,INDEX(INDIRECT("'"&amp;INDEX('הוראות שימוש'!$A$33:$A$44,$B27)&amp;"'!c3:c1500"),$F27)))</f>
        <v/>
      </c>
      <c r="D27" s="95" t="str">
        <f ca="1">IF(B28="","",IF(ISERROR(F27),0,INDEX(INDIRECT("'"&amp;INDEX('הוראות שימוש'!$A$33:$A$44,$B27)&amp;"'!d3:d1500"),$F27)))</f>
        <v/>
      </c>
      <c r="E27" s="1">
        <f ca="1">IF(B27=B26,0,COUNTIF(INDIRECT("'"&amp;INDEX('הוראות שימוש'!$A$33:$A$44,$B27)&amp;"'!B2:B1501"),$A$2)+(COUNTIF(INDIRECT("'"&amp;INDEX('הוראות שימוש'!$A$33:$A$44,$B27)&amp;"'!B2:B1501"),$A$2)=0))</f>
        <v>0</v>
      </c>
      <c r="F27" s="1" t="e">
        <f ca="1">MATCH($A$2,INDIRECT("'"&amp;INDEX('הוראות שימוש'!$A$33:$A$44,$B27)&amp;"'!$B$"&amp;3+IF(B27&lt;&gt;B26,0,F26)&amp;":$B$1500"),0)+IF(B27&lt;&gt;B26,0,F26)</f>
        <v>#VALUE!</v>
      </c>
      <c r="G27" s="1" t="str">
        <f>'סיכום שנתי'!B39</f>
        <v>אופטיקה</v>
      </c>
    </row>
    <row r="28" spans="1:7" x14ac:dyDescent="0.2">
      <c r="A28" s="91" t="str">
        <f t="shared" ca="1" si="0"/>
        <v/>
      </c>
      <c r="B28" s="91" t="str">
        <f ca="1">IF(OR(B27="",AND(B27=$B$6,ROW(B27)&gt;$E$6+6)),"",IF(ROW(B27)&gt;=ROW($B$6)+SUM(E$6:$E27)-1,IF(B27=12,1,B27+1),B27))</f>
        <v/>
      </c>
      <c r="C28" s="94" t="str">
        <f ca="1">IF(B29="","",IF(ISERROR(F28),0,INDEX(INDIRECT("'"&amp;INDEX('הוראות שימוש'!$A$33:$A$44,$B28)&amp;"'!c3:c1500"),$F28)))</f>
        <v/>
      </c>
      <c r="D28" s="95" t="str">
        <f ca="1">IF(B29="","",IF(ISERROR(F28),0,INDEX(INDIRECT("'"&amp;INDEX('הוראות שימוש'!$A$33:$A$44,$B28)&amp;"'!d3:d1500"),$F28)))</f>
        <v/>
      </c>
      <c r="E28" s="1">
        <f ca="1">IF(B28=B27,0,COUNTIF(INDIRECT("'"&amp;INDEX('הוראות שימוש'!$A$33:$A$44,$B28)&amp;"'!B2:B1501"),$A$2)+(COUNTIF(INDIRECT("'"&amp;INDEX('הוראות שימוש'!$A$33:$A$44,$B28)&amp;"'!B2:B1501"),$A$2)=0))</f>
        <v>0</v>
      </c>
      <c r="F28" s="1" t="e">
        <f ca="1">MATCH($A$2,INDIRECT("'"&amp;INDEX('הוראות שימוש'!$A$33:$A$44,$B28)&amp;"'!$B$"&amp;3+IF(B28&lt;&gt;B27,0,F27)&amp;":$B$1500"),0)+IF(B28&lt;&gt;B27,0,F27)</f>
        <v>#VALUE!</v>
      </c>
      <c r="G28" s="1" t="str">
        <f>'סיכום שנתי'!B40</f>
        <v>בילויים - חופשה/טיול/מסעדה</v>
      </c>
    </row>
    <row r="29" spans="1:7" x14ac:dyDescent="0.2">
      <c r="A29" s="91" t="str">
        <f t="shared" ca="1" si="0"/>
        <v/>
      </c>
      <c r="B29" s="91" t="str">
        <f ca="1">IF(OR(B28="",AND(B28=$B$6,ROW(B28)&gt;$E$6+6)),"",IF(ROW(B28)&gt;=ROW($B$6)+SUM(E$6:$E28)-1,IF(B28=12,1,B28+1),B28))</f>
        <v/>
      </c>
      <c r="C29" s="94" t="str">
        <f ca="1">IF(B30="","",IF(ISERROR(F29),0,INDEX(INDIRECT("'"&amp;INDEX('הוראות שימוש'!$A$33:$A$44,$B29)&amp;"'!c3:c1500"),$F29)))</f>
        <v/>
      </c>
      <c r="D29" s="95" t="str">
        <f ca="1">IF(B30="","",IF(ISERROR(F29),0,INDEX(INDIRECT("'"&amp;INDEX('הוראות שימוש'!$A$33:$A$44,$B29)&amp;"'!d3:d1500"),$F29)))</f>
        <v/>
      </c>
      <c r="E29" s="1">
        <f ca="1">IF(B29=B28,0,COUNTIF(INDIRECT("'"&amp;INDEX('הוראות שימוש'!$A$33:$A$44,$B29)&amp;"'!B2:B1501"),$A$2)+(COUNTIF(INDIRECT("'"&amp;INDEX('הוראות שימוש'!$A$33:$A$44,$B29)&amp;"'!B2:B1501"),$A$2)=0))</f>
        <v>0</v>
      </c>
      <c r="F29" s="1" t="e">
        <f ca="1">MATCH($A$2,INDIRECT("'"&amp;INDEX('הוראות שימוש'!$A$33:$A$44,$B29)&amp;"'!$B$"&amp;3+IF(B29&lt;&gt;B28,0,F28)&amp;":$B$1500"),0)+IF(B29&lt;&gt;B28,0,F28)</f>
        <v>#VALUE!</v>
      </c>
      <c r="G29" s="1" t="str">
        <f>'סיכום שנתי'!B41</f>
        <v>יהדות / חגים</v>
      </c>
    </row>
    <row r="30" spans="1:7" x14ac:dyDescent="0.2">
      <c r="A30" s="91" t="str">
        <f t="shared" ca="1" si="0"/>
        <v/>
      </c>
      <c r="B30" s="91" t="str">
        <f ca="1">IF(OR(B29="",AND(B29=$B$6,ROW(B29)&gt;$E$6+6)),"",IF(ROW(B29)&gt;=ROW($B$6)+SUM(E$6:$E29)-1,IF(B29=12,1,B29+1),B29))</f>
        <v/>
      </c>
      <c r="C30" s="94" t="str">
        <f ca="1">IF(B31="","",IF(ISERROR(F30),0,INDEX(INDIRECT("'"&amp;INDEX('הוראות שימוש'!$A$33:$A$44,$B30)&amp;"'!c3:c1500"),$F30)))</f>
        <v/>
      </c>
      <c r="D30" s="95" t="str">
        <f ca="1">IF(B31="","",IF(ISERROR(F30),0,INDEX(INDIRECT("'"&amp;INDEX('הוראות שימוש'!$A$33:$A$44,$B30)&amp;"'!d3:d1500"),$F30)))</f>
        <v/>
      </c>
      <c r="E30" s="1">
        <f ca="1">IF(B30=B29,0,COUNTIF(INDIRECT("'"&amp;INDEX('הוראות שימוש'!$A$33:$A$44,$B30)&amp;"'!B2:B1501"),$A$2)+(COUNTIF(INDIRECT("'"&amp;INDEX('הוראות שימוש'!$A$33:$A$44,$B30)&amp;"'!B2:B1501"),$A$2)=0))</f>
        <v>0</v>
      </c>
      <c r="F30" s="1" t="e">
        <f ca="1">MATCH($A$2,INDIRECT("'"&amp;INDEX('הוראות שימוש'!$A$33:$A$44,$B30)&amp;"'!$B$"&amp;3+IF(B30&lt;&gt;B29,0,F29)&amp;":$B$1500"),0)+IF(B30&lt;&gt;B29,0,F29)</f>
        <v>#VALUE!</v>
      </c>
      <c r="G30" s="1" t="str">
        <f>'סיכום שנתי'!B42</f>
        <v>מתנות לאירועים ושמחות</v>
      </c>
    </row>
    <row r="31" spans="1:7" x14ac:dyDescent="0.2">
      <c r="A31" s="91" t="str">
        <f t="shared" ca="1" si="0"/>
        <v/>
      </c>
      <c r="B31" s="91" t="str">
        <f ca="1">IF(OR(B30="",AND(B30=$B$6,ROW(B30)&gt;$E$6+6)),"",IF(ROW(B30)&gt;=ROW($B$6)+SUM(E$6:$E30)-1,IF(B30=12,1,B30+1),B30))</f>
        <v/>
      </c>
      <c r="C31" s="94" t="str">
        <f ca="1">IF(B32="","",IF(ISERROR(F31),0,INDEX(INDIRECT("'"&amp;INDEX('הוראות שימוש'!$A$33:$A$44,$B31)&amp;"'!c3:c1500"),$F31)))</f>
        <v/>
      </c>
      <c r="D31" s="95" t="str">
        <f ca="1">IF(B32="","",IF(ISERROR(F31),0,INDEX(INDIRECT("'"&amp;INDEX('הוראות שימוש'!$A$33:$A$44,$B31)&amp;"'!d3:d1500"),$F31)))</f>
        <v/>
      </c>
      <c r="E31" s="1">
        <f ca="1">IF(B31=B30,0,COUNTIF(INDIRECT("'"&amp;INDEX('הוראות שימוש'!$A$33:$A$44,$B31)&amp;"'!B2:B1501"),$A$2)+(COUNTIF(INDIRECT("'"&amp;INDEX('הוראות שימוש'!$A$33:$A$44,$B31)&amp;"'!B2:B1501"),$A$2)=0))</f>
        <v>0</v>
      </c>
      <c r="F31" s="1" t="e">
        <f ca="1">MATCH($A$2,INDIRECT("'"&amp;INDEX('הוראות שימוש'!$A$33:$A$44,$B31)&amp;"'!$B$"&amp;3+IF(B31&lt;&gt;B30,0,F30)&amp;":$B$1500"),0)+IF(B31&lt;&gt;B30,0,F30)</f>
        <v>#VALUE!</v>
      </c>
      <c r="G31" s="1" t="str">
        <f>'סיכום שנתי'!B43</f>
        <v>רכישות וקניות</v>
      </c>
    </row>
    <row r="32" spans="1:7" x14ac:dyDescent="0.2">
      <c r="A32" s="91" t="str">
        <f t="shared" ca="1" si="0"/>
        <v/>
      </c>
      <c r="B32" s="91" t="str">
        <f ca="1">IF(OR(B31="",AND(B31=$B$6,ROW(B31)&gt;$E$6+6)),"",IF(ROW(B31)&gt;=ROW($B$6)+SUM(E$6:$E31)-1,IF(B31=12,1,B31+1),B31))</f>
        <v/>
      </c>
      <c r="C32" s="94" t="str">
        <f ca="1">IF(B33="","",IF(ISERROR(F32),0,INDEX(INDIRECT("'"&amp;INDEX('הוראות שימוש'!$A$33:$A$44,$B32)&amp;"'!c3:c1500"),$F32)))</f>
        <v/>
      </c>
      <c r="D32" s="95" t="str">
        <f ca="1">IF(B33="","",IF(ISERROR(F32),0,INDEX(INDIRECT("'"&amp;INDEX('הוראות שימוש'!$A$33:$A$44,$B32)&amp;"'!d3:d1500"),$F32)))</f>
        <v/>
      </c>
      <c r="E32" s="1">
        <f ca="1">IF(B32=B31,0,COUNTIF(INDIRECT("'"&amp;INDEX('הוראות שימוש'!$A$33:$A$44,$B32)&amp;"'!B2:B1501"),$A$2)+(COUNTIF(INDIRECT("'"&amp;INDEX('הוראות שימוש'!$A$33:$A$44,$B32)&amp;"'!B2:B1501"),$A$2)=0))</f>
        <v>0</v>
      </c>
      <c r="F32" s="1" t="e">
        <f ca="1">MATCH($A$2,INDIRECT("'"&amp;INDEX('הוראות שימוש'!$A$33:$A$44,$B32)&amp;"'!$B$"&amp;3+IF(B32&lt;&gt;B31,0,F31)&amp;":$B$1500"),0)+IF(B32&lt;&gt;B31,0,F31)</f>
        <v>#VALUE!</v>
      </c>
      <c r="G32" s="1" t="str">
        <f>'סיכום שנתי'!B44</f>
        <v>תספורת וקוסמטיקה</v>
      </c>
    </row>
    <row r="33" spans="1:7" x14ac:dyDescent="0.2">
      <c r="A33" s="91" t="str">
        <f t="shared" ca="1" si="0"/>
        <v/>
      </c>
      <c r="B33" s="91" t="str">
        <f ca="1">IF(OR(B32="",AND(B32=$B$6,ROW(B32)&gt;$E$6+6)),"",IF(ROW(B32)&gt;=ROW($B$6)+SUM(E$6:$E32)-1,IF(B32=12,1,B32+1),B32))</f>
        <v/>
      </c>
      <c r="C33" s="94" t="str">
        <f ca="1">IF(B34="","",IF(ISERROR(F33),0,INDEX(INDIRECT("'"&amp;INDEX('הוראות שימוש'!$A$33:$A$44,$B33)&amp;"'!c3:c1500"),$F33)))</f>
        <v/>
      </c>
      <c r="D33" s="95" t="str">
        <f ca="1">IF(B34="","",IF(ISERROR(F33),0,INDEX(INDIRECT("'"&amp;INDEX('הוראות שימוש'!$A$33:$A$44,$B33)&amp;"'!d3:d1500"),$F33)))</f>
        <v/>
      </c>
      <c r="E33" s="1">
        <f ca="1">IF(B33=B32,0,COUNTIF(INDIRECT("'"&amp;INDEX('הוראות שימוש'!$A$33:$A$44,$B33)&amp;"'!B2:B1501"),$A$2)+(COUNTIF(INDIRECT("'"&amp;INDEX('הוראות שימוש'!$A$33:$A$44,$B33)&amp;"'!B2:B1501"),$A$2)=0))</f>
        <v>0</v>
      </c>
      <c r="F33" s="1" t="e">
        <f ca="1">MATCH($A$2,INDIRECT("'"&amp;INDEX('הוראות שימוש'!$A$33:$A$44,$B33)&amp;"'!$B$"&amp;3+IF(B33&lt;&gt;B32,0,F32)&amp;":$B$1500"),0)+IF(B33&lt;&gt;B32,0,F32)</f>
        <v>#VALUE!</v>
      </c>
      <c r="G33" s="1" t="str">
        <f>'סיכום שנתי'!B45</f>
        <v>ביטוח לאומי (למי שאינו עובד)</v>
      </c>
    </row>
    <row r="34" spans="1:7" x14ac:dyDescent="0.2">
      <c r="A34" s="91" t="str">
        <f t="shared" ca="1" si="0"/>
        <v/>
      </c>
      <c r="B34" s="91" t="str">
        <f ca="1">IF(OR(B33="",AND(B33=$B$6,ROW(B33)&gt;$E$6+6)),"",IF(ROW(B33)&gt;=ROW($B$6)+SUM(E$6:$E33)-1,IF(B33=12,1,B33+1),B33))</f>
        <v/>
      </c>
      <c r="C34" s="94" t="str">
        <f ca="1">IF(B35="","",IF(ISERROR(F34),0,INDEX(INDIRECT("'"&amp;INDEX('הוראות שימוש'!$A$33:$A$44,$B34)&amp;"'!c3:c1500"),$F34)))</f>
        <v/>
      </c>
      <c r="D34" s="95" t="str">
        <f ca="1">IF(B35="","",IF(ISERROR(F34),0,INDEX(INDIRECT("'"&amp;INDEX('הוראות שימוש'!$A$33:$A$44,$B34)&amp;"'!d3:d1500"),$F34)))</f>
        <v/>
      </c>
      <c r="E34" s="1">
        <f ca="1">IF(B34=B33,0,COUNTIF(INDIRECT("'"&amp;INDEX('הוראות שימוש'!$A$33:$A$44,$B34)&amp;"'!B2:B1501"),$A$2)+(COUNTIF(INDIRECT("'"&amp;INDEX('הוראות שימוש'!$A$33:$A$44,$B34)&amp;"'!B2:B1501"),$A$2)=0))</f>
        <v>0</v>
      </c>
      <c r="F34" s="1" t="e">
        <f ca="1">MATCH($A$2,INDIRECT("'"&amp;INDEX('הוראות שימוש'!$A$33:$A$44,$B34)&amp;"'!$B$"&amp;3+IF(B34&lt;&gt;B33,0,F33)&amp;":$B$1500"),0)+IF(B34&lt;&gt;B33,0,F33)</f>
        <v>#VALUE!</v>
      </c>
      <c r="G34" s="1" t="str">
        <f>'סיכום שנתי'!B46</f>
        <v>אחר תקופתי</v>
      </c>
    </row>
    <row r="35" spans="1:7" x14ac:dyDescent="0.2">
      <c r="A35" s="91" t="str">
        <f t="shared" ca="1" si="0"/>
        <v/>
      </c>
      <c r="B35" s="91" t="str">
        <f ca="1">IF(OR(B34="",AND(B34=$B$6,ROW(B34)&gt;$E$6+6)),"",IF(ROW(B34)&gt;=ROW($B$6)+SUM(E$6:$E34)-1,IF(B34=12,1,B34+1),B34))</f>
        <v/>
      </c>
      <c r="C35" s="94" t="str">
        <f ca="1">IF(B36="","",IF(ISERROR(F35),0,INDEX(INDIRECT("'"&amp;INDEX('הוראות שימוש'!$A$33:$A$44,$B35)&amp;"'!c3:c1500"),$F35)))</f>
        <v/>
      </c>
      <c r="D35" s="95" t="str">
        <f ca="1">IF(B36="","",IF(ISERROR(F35),0,INDEX(INDIRECT("'"&amp;INDEX('הוראות שימוש'!$A$33:$A$44,$B35)&amp;"'!d3:d1500"),$F35)))</f>
        <v/>
      </c>
      <c r="E35" s="1">
        <f ca="1">IF(B35=B34,0,COUNTIF(INDIRECT("'"&amp;INDEX('הוראות שימוש'!$A$33:$A$44,$B35)&amp;"'!B2:B1501"),$A$2)+(COUNTIF(INDIRECT("'"&amp;INDEX('הוראות שימוש'!$A$33:$A$44,$B35)&amp;"'!B2:B1501"),$A$2)=0))</f>
        <v>0</v>
      </c>
      <c r="F35" s="1" t="e">
        <f ca="1">MATCH($A$2,INDIRECT("'"&amp;INDEX('הוראות שימוש'!$A$33:$A$44,$B35)&amp;"'!$B$"&amp;3+IF(B35&lt;&gt;B34,0,F34)&amp;":$B$1500"),0)+IF(B35&lt;&gt;B34,0,F34)</f>
        <v>#VALUE!</v>
      </c>
      <c r="G35" s="1" t="str">
        <f>'סיכום שנתי'!B47</f>
        <v>מזון</v>
      </c>
    </row>
    <row r="36" spans="1:7" x14ac:dyDescent="0.2">
      <c r="A36" s="91" t="str">
        <f t="shared" ca="1" si="0"/>
        <v/>
      </c>
      <c r="B36" s="91" t="str">
        <f ca="1">IF(OR(B35="",AND(B35=$B$6,ROW(B35)&gt;$E$6+6)),"",IF(ROW(B35)&gt;=ROW($B$6)+SUM(E$6:$E35)-1,IF(B35=12,1,B35+1),B35))</f>
        <v/>
      </c>
      <c r="C36" s="94" t="str">
        <f ca="1">IF(B37="","",IF(ISERROR(F36),0,INDEX(INDIRECT("'"&amp;INDEX('הוראות שימוש'!$A$33:$A$44,$B36)&amp;"'!c3:c1500"),$F36)))</f>
        <v/>
      </c>
      <c r="D36" s="95" t="str">
        <f ca="1">IF(B37="","",IF(ISERROR(F36),0,INDEX(INDIRECT("'"&amp;INDEX('הוראות שימוש'!$A$33:$A$44,$B36)&amp;"'!d3:d1500"),$F36)))</f>
        <v/>
      </c>
      <c r="E36" s="1">
        <f ca="1">IF(B36=B35,0,COUNTIF(INDIRECT("'"&amp;INDEX('הוראות שימוש'!$A$33:$A$44,$B36)&amp;"'!B2:B1501"),$A$2)+(COUNTIF(INDIRECT("'"&amp;INDEX('הוראות שימוש'!$A$33:$A$44,$B36)&amp;"'!B2:B1501"),$A$2)=0))</f>
        <v>0</v>
      </c>
      <c r="F36" s="1" t="e">
        <f ca="1">MATCH($A$2,INDIRECT("'"&amp;INDEX('הוראות שימוש'!$A$33:$A$44,$B36)&amp;"'!$B$"&amp;3+IF(B36&lt;&gt;B35,0,F35)&amp;":$B$1500"),0)+IF(B36&lt;&gt;B35,0,F35)</f>
        <v>#VALUE!</v>
      </c>
      <c r="G36" s="1" t="str">
        <f>'סיכום שנתי'!B48</f>
        <v>תחבורה ציבורית</v>
      </c>
    </row>
    <row r="37" spans="1:7" x14ac:dyDescent="0.2">
      <c r="A37" s="91" t="str">
        <f t="shared" ca="1" si="0"/>
        <v/>
      </c>
      <c r="B37" s="91" t="str">
        <f ca="1">IF(OR(B36="",AND(B36=$B$6,ROW(B36)&gt;$E$6+6)),"",IF(ROW(B36)&gt;=ROW($B$6)+SUM(E$6:$E36)-1,IF(B36=12,1,B36+1),B36))</f>
        <v/>
      </c>
      <c r="C37" s="94" t="str">
        <f ca="1">IF(B38="","",IF(ISERROR(F37),0,INDEX(INDIRECT("'"&amp;INDEX('הוראות שימוש'!$A$33:$A$44,$B37)&amp;"'!c3:c1500"),$F37)))</f>
        <v/>
      </c>
      <c r="D37" s="95" t="str">
        <f ca="1">IF(B38="","",IF(ISERROR(F37),0,INDEX(INDIRECT("'"&amp;INDEX('הוראות שימוש'!$A$33:$A$44,$B37)&amp;"'!d3:d1500"),$F37)))</f>
        <v/>
      </c>
      <c r="E37" s="1">
        <f ca="1">IF(B37=B36,0,COUNTIF(INDIRECT("'"&amp;INDEX('הוראות שימוש'!$A$33:$A$44,$B37)&amp;"'!B2:B1501"),$A$2)+(COUNTIF(INDIRECT("'"&amp;INDEX('הוראות שימוש'!$A$33:$A$44,$B37)&amp;"'!B2:B1501"),$A$2)=0))</f>
        <v>0</v>
      </c>
      <c r="F37" s="1" t="e">
        <f ca="1">MATCH($A$2,INDIRECT("'"&amp;INDEX('הוראות שימוש'!$A$33:$A$44,$B37)&amp;"'!$B$"&amp;3+IF(B37&lt;&gt;B36,0,F36)&amp;":$B$1500"),0)+IF(B37&lt;&gt;B36,0,F36)</f>
        <v>#VALUE!</v>
      </c>
      <c r="G37" s="1" t="str">
        <f>'סיכום שנתי'!B49</f>
        <v>דלק וחניה</v>
      </c>
    </row>
    <row r="38" spans="1:7" x14ac:dyDescent="0.2">
      <c r="A38" s="91" t="str">
        <f t="shared" ca="1" si="0"/>
        <v/>
      </c>
      <c r="B38" s="91" t="str">
        <f ca="1">IF(OR(B37="",AND(B37=$B$6,ROW(B37)&gt;$E$6+6)),"",IF(ROW(B37)&gt;=ROW($B$6)+SUM(E$6:$E37)-1,IF(B37=12,1,B37+1),B37))</f>
        <v/>
      </c>
      <c r="C38" s="94" t="str">
        <f ca="1">IF(B39="","",IF(ISERROR(F38),0,INDEX(INDIRECT("'"&amp;INDEX('הוראות שימוש'!$A$33:$A$44,$B38)&amp;"'!c3:c1500"),$F38)))</f>
        <v/>
      </c>
      <c r="D38" s="95" t="str">
        <f ca="1">IF(B39="","",IF(ISERROR(F38),0,INDEX(INDIRECT("'"&amp;INDEX('הוראות שימוש'!$A$33:$A$44,$B38)&amp;"'!d3:d1500"),$F38)))</f>
        <v/>
      </c>
      <c r="E38" s="1">
        <f ca="1">IF(B38=B37,0,COUNTIF(INDIRECT("'"&amp;INDEX('הוראות שימוש'!$A$33:$A$44,$B38)&amp;"'!B2:B1501"),$A$2)+(COUNTIF(INDIRECT("'"&amp;INDEX('הוראות שימוש'!$A$33:$A$44,$B38)&amp;"'!B2:B1501"),$A$2)=0))</f>
        <v>0</v>
      </c>
      <c r="F38" s="1" t="e">
        <f ca="1">MATCH($A$2,INDIRECT("'"&amp;INDEX('הוראות שימוש'!$A$33:$A$44,$B38)&amp;"'!$B$"&amp;3+IF(B38&lt;&gt;B37,0,F37)&amp;":$B$1500"),0)+IF(B38&lt;&gt;B37,0,F37)</f>
        <v>#VALUE!</v>
      </c>
      <c r="G38" s="1" t="str">
        <f>'סיכום שנתי'!B50</f>
        <v xml:space="preserve">טלפון נייח </v>
      </c>
    </row>
    <row r="39" spans="1:7" x14ac:dyDescent="0.2">
      <c r="A39" s="91" t="str">
        <f t="shared" ca="1" si="0"/>
        <v/>
      </c>
      <c r="B39" s="91" t="str">
        <f ca="1">IF(OR(B38="",AND(B38=$B$6,ROW(B38)&gt;$E$6+6)),"",IF(ROW(B38)&gt;=ROW($B$6)+SUM(E$6:$E38)-1,IF(B38=12,1,B38+1),B38))</f>
        <v/>
      </c>
      <c r="C39" s="94" t="str">
        <f ca="1">IF(B40="","",IF(ISERROR(F39),0,INDEX(INDIRECT("'"&amp;INDEX('הוראות שימוש'!$A$33:$A$44,$B39)&amp;"'!c3:c1500"),$F39)))</f>
        <v/>
      </c>
      <c r="D39" s="95" t="str">
        <f ca="1">IF(B40="","",IF(ISERROR(F39),0,INDEX(INDIRECT("'"&amp;INDEX('הוראות שימוש'!$A$33:$A$44,$B39)&amp;"'!d3:d1500"),$F39)))</f>
        <v/>
      </c>
      <c r="E39" s="1">
        <f ca="1">IF(B39=B38,0,COUNTIF(INDIRECT("'"&amp;INDEX('הוראות שימוש'!$A$33:$A$44,$B39)&amp;"'!B2:B1501"),$A$2)+(COUNTIF(INDIRECT("'"&amp;INDEX('הוראות שימוש'!$A$33:$A$44,$B39)&amp;"'!B2:B1501"),$A$2)=0))</f>
        <v>0</v>
      </c>
      <c r="F39" s="1" t="e">
        <f ca="1">MATCH($A$2,INDIRECT("'"&amp;INDEX('הוראות שימוש'!$A$33:$A$44,$B39)&amp;"'!$B$"&amp;3+IF(B39&lt;&gt;B38,0,F38)&amp;":$B$1500"),0)+IF(B39&lt;&gt;B38,0,F38)</f>
        <v>#VALUE!</v>
      </c>
      <c r="G39" s="1" t="str">
        <f>'סיכום שנתי'!B51</f>
        <v>טלפון נייד</v>
      </c>
    </row>
    <row r="40" spans="1:7" x14ac:dyDescent="0.2">
      <c r="A40" s="91" t="str">
        <f t="shared" ca="1" si="0"/>
        <v/>
      </c>
      <c r="B40" s="91" t="str">
        <f ca="1">IF(OR(B39="",AND(B39=$B$6,ROW(B39)&gt;$E$6+6)),"",IF(ROW(B39)&gt;=ROW($B$6)+SUM(E$6:$E39)-1,IF(B39=12,1,B39+1),B39))</f>
        <v/>
      </c>
      <c r="C40" s="94" t="str">
        <f ca="1">IF(B41="","",IF(ISERROR(F40),0,INDEX(INDIRECT("'"&amp;INDEX('הוראות שימוש'!$A$33:$A$44,$B40)&amp;"'!c3:c1500"),$F40)))</f>
        <v/>
      </c>
      <c r="D40" s="95" t="str">
        <f ca="1">IF(B41="","",IF(ISERROR(F40),0,INDEX(INDIRECT("'"&amp;INDEX('הוראות שימוש'!$A$33:$A$44,$B40)&amp;"'!d3:d1500"),$F40)))</f>
        <v/>
      </c>
      <c r="E40" s="1">
        <f ca="1">IF(B40=B39,0,COUNTIF(INDIRECT("'"&amp;INDEX('הוראות שימוש'!$A$33:$A$44,$B40)&amp;"'!B2:B1501"),$A$2)+(COUNTIF(INDIRECT("'"&amp;INDEX('הוראות שימוש'!$A$33:$A$44,$B40)&amp;"'!B2:B1501"),$A$2)=0))</f>
        <v>0</v>
      </c>
      <c r="F40" s="1" t="e">
        <f ca="1">MATCH($A$2,INDIRECT("'"&amp;INDEX('הוראות שימוש'!$A$33:$A$44,$B40)&amp;"'!$B$"&amp;3+IF(B40&lt;&gt;B39,0,F39)&amp;":$B$1500"),0)+IF(B40&lt;&gt;B39,0,F39)</f>
        <v>#VALUE!</v>
      </c>
      <c r="G40" s="1" t="str">
        <f>'סיכום שנתי'!B52</f>
        <v>אחזקת בית</v>
      </c>
    </row>
    <row r="41" spans="1:7" x14ac:dyDescent="0.2">
      <c r="A41" s="91" t="str">
        <f t="shared" ca="1" si="0"/>
        <v/>
      </c>
      <c r="B41" s="91" t="str">
        <f ca="1">IF(OR(B40="",AND(B40=$B$6,ROW(B40)&gt;$E$6+6)),"",IF(ROW(B40)&gt;=ROW($B$6)+SUM(E$6:$E40)-1,IF(B40=12,1,B40+1),B40))</f>
        <v/>
      </c>
      <c r="C41" s="94" t="str">
        <f ca="1">IF(B42="","",IF(ISERROR(F41),0,INDEX(INDIRECT("'"&amp;INDEX('הוראות שימוש'!$A$33:$A$44,$B41)&amp;"'!c3:c1500"),$F41)))</f>
        <v/>
      </c>
      <c r="D41" s="95" t="str">
        <f ca="1">IF(B42="","",IF(ISERROR(F41),0,INDEX(INDIRECT("'"&amp;INDEX('הוראות שימוש'!$A$33:$A$44,$B41)&amp;"'!d3:d1500"),$F41)))</f>
        <v/>
      </c>
      <c r="E41" s="1">
        <f ca="1">IF(B41=B40,0,COUNTIF(INDIRECT("'"&amp;INDEX('הוראות שימוש'!$A$33:$A$44,$B41)&amp;"'!B2:B1501"),$A$2)+(COUNTIF(INDIRECT("'"&amp;INDEX('הוראות שימוש'!$A$33:$A$44,$B41)&amp;"'!B2:B1501"),$A$2)=0))</f>
        <v>0</v>
      </c>
      <c r="F41" s="1" t="e">
        <f ca="1">MATCH($A$2,INDIRECT("'"&amp;INDEX('הוראות שימוש'!$A$33:$A$44,$B41)&amp;"'!$B$"&amp;3+IF(B41&lt;&gt;B40,0,F40)&amp;":$B$1500"),0)+IF(B41&lt;&gt;B40,0,F40)</f>
        <v>#VALUE!</v>
      </c>
      <c r="G41" s="1" t="str">
        <f>'סיכום שנתי'!B53</f>
        <v>עוזרת / שמרטף</v>
      </c>
    </row>
    <row r="42" spans="1:7" x14ac:dyDescent="0.2">
      <c r="A42" s="91" t="str">
        <f t="shared" ca="1" si="0"/>
        <v/>
      </c>
      <c r="B42" s="91" t="str">
        <f ca="1">IF(OR(B41="",AND(B41=$B$6,ROW(B41)&gt;$E$6+6)),"",IF(ROW(B41)&gt;=ROW($B$6)+SUM(E$6:$E41)-1,IF(B41=12,1,B41+1),B41))</f>
        <v/>
      </c>
      <c r="C42" s="94" t="str">
        <f ca="1">IF(B43="","",IF(ISERROR(F42),0,INDEX(INDIRECT("'"&amp;INDEX('הוראות שימוש'!$A$33:$A$44,$B42)&amp;"'!c3:c1500"),$F42)))</f>
        <v/>
      </c>
      <c r="D42" s="95" t="str">
        <f ca="1">IF(B43="","",IF(ISERROR(F42),0,INDEX(INDIRECT("'"&amp;INDEX('הוראות שימוש'!$A$33:$A$44,$B42)&amp;"'!d3:d1500"),$F42)))</f>
        <v/>
      </c>
      <c r="E42" s="1">
        <f ca="1">IF(B42=B41,0,COUNTIF(INDIRECT("'"&amp;INDEX('הוראות שימוש'!$A$33:$A$44,$B42)&amp;"'!B2:B1501"),$A$2)+(COUNTIF(INDIRECT("'"&amp;INDEX('הוראות שימוש'!$A$33:$A$44,$B42)&amp;"'!B2:B1501"),$A$2)=0))</f>
        <v>0</v>
      </c>
      <c r="F42" s="1" t="e">
        <f ca="1">MATCH($A$2,INDIRECT("'"&amp;INDEX('הוראות שימוש'!$A$33:$A$44,$B42)&amp;"'!$B$"&amp;3+IF(B42&lt;&gt;B41,0,F41)&amp;":$B$1500"),0)+IF(B42&lt;&gt;B41,0,F41)</f>
        <v>#VALUE!</v>
      </c>
      <c r="G42" s="1" t="str">
        <f>'סיכום שנתי'!B54</f>
        <v>סיגריות</v>
      </c>
    </row>
    <row r="43" spans="1:7" x14ac:dyDescent="0.2">
      <c r="A43" s="91" t="str">
        <f t="shared" ca="1" si="0"/>
        <v/>
      </c>
      <c r="B43" s="91" t="str">
        <f ca="1">IF(OR(B42="",AND(B42=$B$6,ROW(B42)&gt;$E$6+6)),"",IF(ROW(B42)&gt;=ROW($B$6)+SUM(E$6:$E42)-1,IF(B42=12,1,B42+1),B42))</f>
        <v/>
      </c>
      <c r="C43" s="94" t="str">
        <f ca="1">IF(B44="","",IF(ISERROR(F43),0,INDEX(INDIRECT("'"&amp;INDEX('הוראות שימוש'!$A$33:$A$44,$B43)&amp;"'!c3:c1500"),$F43)))</f>
        <v/>
      </c>
      <c r="D43" s="95" t="str">
        <f ca="1">IF(B44="","",IF(ISERROR(F43),0,INDEX(INDIRECT("'"&amp;INDEX('הוראות שימוש'!$A$33:$A$44,$B43)&amp;"'!d3:d1500"),$F43)))</f>
        <v/>
      </c>
      <c r="E43" s="1">
        <f ca="1">IF(B43=B42,0,COUNTIF(INDIRECT("'"&amp;INDEX('הוראות שימוש'!$A$33:$A$44,$B43)&amp;"'!B2:B1501"),$A$2)+(COUNTIF(INDIRECT("'"&amp;INDEX('הוראות שימוש'!$A$33:$A$44,$B43)&amp;"'!B2:B1501"),$A$2)=0))</f>
        <v>0</v>
      </c>
      <c r="F43" s="1" t="e">
        <f ca="1">MATCH($A$2,INDIRECT("'"&amp;INDEX('הוראות שימוש'!$A$33:$A$44,$B43)&amp;"'!$B$"&amp;3+IF(B43&lt;&gt;B42,0,F42)&amp;":$B$1500"),0)+IF(B43&lt;&gt;B42,0,F42)</f>
        <v>#VALUE!</v>
      </c>
      <c r="G43" s="1" t="str">
        <f>'סיכום שנתי'!B55</f>
        <v>דברים נוספים</v>
      </c>
    </row>
    <row r="44" spans="1:7" x14ac:dyDescent="0.2">
      <c r="A44" s="91" t="str">
        <f t="shared" ca="1" si="0"/>
        <v/>
      </c>
      <c r="B44" s="91" t="str">
        <f ca="1">IF(OR(B43="",AND(B43=$B$6,ROW(B43)&gt;$E$6+6)),"",IF(ROW(B43)&gt;=ROW($B$6)+SUM(E$6:$E43)-1,IF(B43=12,1,B43+1),B43))</f>
        <v/>
      </c>
      <c r="C44" s="94" t="str">
        <f ca="1">IF(B45="","",IF(ISERROR(F44),0,INDEX(INDIRECT("'"&amp;INDEX('הוראות שימוש'!$A$33:$A$44,$B44)&amp;"'!c3:c1500"),$F44)))</f>
        <v/>
      </c>
      <c r="D44" s="95" t="str">
        <f ca="1">IF(B45="","",IF(ISERROR(F44),0,INDEX(INDIRECT("'"&amp;INDEX('הוראות שימוש'!$A$33:$A$44,$B44)&amp;"'!d3:d1500"),$F44)))</f>
        <v/>
      </c>
      <c r="E44" s="1">
        <f ca="1">IF(B44=B43,0,COUNTIF(INDIRECT("'"&amp;INDEX('הוראות שימוש'!$A$33:$A$44,$B44)&amp;"'!B2:B1501"),$A$2)+(COUNTIF(INDIRECT("'"&amp;INDEX('הוראות שימוש'!$A$33:$A$44,$B44)&amp;"'!B2:B1501"),$A$2)=0))</f>
        <v>0</v>
      </c>
      <c r="F44" s="1" t="e">
        <f ca="1">MATCH($A$2,INDIRECT("'"&amp;INDEX('הוראות שימוש'!$A$33:$A$44,$B44)&amp;"'!$B$"&amp;3+IF(B44&lt;&gt;B43,0,F43)&amp;":$B$1500"),0)+IF(B44&lt;&gt;B43,0,F43)</f>
        <v>#VALUE!</v>
      </c>
      <c r="G44" s="1" t="str">
        <f>'סיכום שנתי'!B56</f>
        <v>אחר 1</v>
      </c>
    </row>
    <row r="45" spans="1:7" x14ac:dyDescent="0.2">
      <c r="A45" s="91" t="str">
        <f t="shared" ca="1" si="0"/>
        <v/>
      </c>
      <c r="B45" s="91" t="str">
        <f ca="1">IF(OR(B44="",AND(B44=$B$6,ROW(B44)&gt;$E$6+6)),"",IF(ROW(B44)&gt;=ROW($B$6)+SUM(E$6:$E44)-1,IF(B44=12,1,B44+1),B44))</f>
        <v/>
      </c>
      <c r="C45" s="94" t="str">
        <f ca="1">IF(B46="","",IF(ISERROR(F45),0,INDEX(INDIRECT("'"&amp;INDEX('הוראות שימוש'!$A$33:$A$44,$B45)&amp;"'!c3:c1500"),$F45)))</f>
        <v/>
      </c>
      <c r="D45" s="95" t="str">
        <f ca="1">IF(B46="","",IF(ISERROR(F45),0,INDEX(INDIRECT("'"&amp;INDEX('הוראות שימוש'!$A$33:$A$44,$B45)&amp;"'!d3:d1500"),$F45)))</f>
        <v/>
      </c>
      <c r="E45" s="1">
        <f ca="1">IF(B45=B44,0,COUNTIF(INDIRECT("'"&amp;INDEX('הוראות שימוש'!$A$33:$A$44,$B45)&amp;"'!B2:B1501"),$A$2)+(COUNTIF(INDIRECT("'"&amp;INDEX('הוראות שימוש'!$A$33:$A$44,$B45)&amp;"'!B2:B1501"),$A$2)=0))</f>
        <v>0</v>
      </c>
      <c r="F45" s="1" t="e">
        <f ca="1">MATCH($A$2,INDIRECT("'"&amp;INDEX('הוראות שימוש'!$A$33:$A$44,$B45)&amp;"'!$B$"&amp;3+IF(B45&lt;&gt;B44,0,F44)&amp;":$B$1500"),0)+IF(B45&lt;&gt;B44,0,F44)</f>
        <v>#VALUE!</v>
      </c>
      <c r="G45" s="1" t="str">
        <f>'סיכום שנתי'!B57</f>
        <v>אחר 2</v>
      </c>
    </row>
    <row r="46" spans="1:7" x14ac:dyDescent="0.2">
      <c r="A46" s="91" t="str">
        <f t="shared" ca="1" si="0"/>
        <v/>
      </c>
      <c r="B46" s="91" t="str">
        <f ca="1">IF(OR(B45="",AND(B45=$B$6,ROW(B45)&gt;$E$6+6)),"",IF(ROW(B45)&gt;=ROW($B$6)+SUM(E$6:$E45)-1,IF(B45=12,1,B45+1),B45))</f>
        <v/>
      </c>
      <c r="C46" s="94" t="str">
        <f ca="1">IF(B47="","",IF(ISERROR(F46),0,INDEX(INDIRECT("'"&amp;INDEX('הוראות שימוש'!$A$33:$A$44,$B46)&amp;"'!c3:c1500"),$F46)))</f>
        <v/>
      </c>
      <c r="D46" s="95" t="str">
        <f ca="1">IF(B47="","",IF(ISERROR(F46),0,INDEX(INDIRECT("'"&amp;INDEX('הוראות שימוש'!$A$33:$A$44,$B46)&amp;"'!d3:d1500"),$F46)))</f>
        <v/>
      </c>
      <c r="E46" s="1">
        <f ca="1">IF(B46=B45,0,COUNTIF(INDIRECT("'"&amp;INDEX('הוראות שימוש'!$A$33:$A$44,$B46)&amp;"'!B2:B1501"),$A$2)+(COUNTIF(INDIRECT("'"&amp;INDEX('הוראות שימוש'!$A$33:$A$44,$B46)&amp;"'!B2:B1501"),$A$2)=0))</f>
        <v>0</v>
      </c>
      <c r="F46" s="1" t="e">
        <f ca="1">MATCH($A$2,INDIRECT("'"&amp;INDEX('הוראות שימוש'!$A$33:$A$44,$B46)&amp;"'!$B$"&amp;3+IF(B46&lt;&gt;B45,0,F45)&amp;":$B$1500"),0)+IF(B46&lt;&gt;B45,0,F45)</f>
        <v>#VALUE!</v>
      </c>
      <c r="G46" s="1" t="str">
        <f>'סיכום שנתי'!B58</f>
        <v>אחר 3</v>
      </c>
    </row>
    <row r="47" spans="1:7" x14ac:dyDescent="0.2">
      <c r="A47" s="91" t="str">
        <f t="shared" ca="1" si="0"/>
        <v/>
      </c>
      <c r="B47" s="91" t="str">
        <f ca="1">IF(OR(B46="",AND(B46=$B$6,ROW(B46)&gt;$E$6+6)),"",IF(ROW(B46)&gt;=ROW($B$6)+SUM(E$6:$E46)-1,IF(B46=12,1,B46+1),B46))</f>
        <v/>
      </c>
      <c r="C47" s="94" t="str">
        <f ca="1">IF(B48="","",IF(ISERROR(F47),0,INDEX(INDIRECT("'"&amp;INDEX('הוראות שימוש'!$A$33:$A$44,$B47)&amp;"'!c3:c1500"),$F47)))</f>
        <v/>
      </c>
      <c r="D47" s="95" t="str">
        <f ca="1">IF(B48="","",IF(ISERROR(F47),0,INDEX(INDIRECT("'"&amp;INDEX('הוראות שימוש'!$A$33:$A$44,$B47)&amp;"'!d3:d1500"),$F47)))</f>
        <v/>
      </c>
      <c r="E47" s="1">
        <f ca="1">IF(B47=B46,0,COUNTIF(INDIRECT("'"&amp;INDEX('הוראות שימוש'!$A$33:$A$44,$B47)&amp;"'!B2:B1501"),$A$2)+(COUNTIF(INDIRECT("'"&amp;INDEX('הוראות שימוש'!$A$33:$A$44,$B47)&amp;"'!B2:B1501"),$A$2)=0))</f>
        <v>0</v>
      </c>
      <c r="F47" s="1" t="e">
        <f ca="1">MATCH($A$2,INDIRECT("'"&amp;INDEX('הוראות שימוש'!$A$33:$A$44,$B47)&amp;"'!$B$"&amp;3+IF(B47&lt;&gt;B46,0,F46)&amp;":$B$1500"),0)+IF(B47&lt;&gt;B46,0,F46)</f>
        <v>#VALUE!</v>
      </c>
      <c r="G47" s="1" t="str">
        <f>'סיכום שנתי'!B59</f>
        <v>אחר 4</v>
      </c>
    </row>
    <row r="48" spans="1:7" x14ac:dyDescent="0.2">
      <c r="A48" s="91" t="str">
        <f t="shared" ca="1" si="0"/>
        <v/>
      </c>
      <c r="B48" s="91" t="str">
        <f ca="1">IF(OR(B47="",AND(B47=$B$6,ROW(B47)&gt;$E$6+6)),"",IF(ROW(B47)&gt;=ROW($B$6)+SUM(E$6:$E47)-1,IF(B47=12,1,B47+1),B47))</f>
        <v/>
      </c>
      <c r="C48" s="94" t="str">
        <f ca="1">IF(B49="","",IF(ISERROR(F48),0,INDEX(INDIRECT("'"&amp;INDEX('הוראות שימוש'!$A$33:$A$44,$B48)&amp;"'!c3:c1500"),$F48)))</f>
        <v/>
      </c>
      <c r="D48" s="95" t="str">
        <f ca="1">IF(B49="","",IF(ISERROR(F48),0,INDEX(INDIRECT("'"&amp;INDEX('הוראות שימוש'!$A$33:$A$44,$B48)&amp;"'!d3:d1500"),$F48)))</f>
        <v/>
      </c>
      <c r="E48" s="1">
        <f ca="1">IF(B48=B47,0,COUNTIF(INDIRECT("'"&amp;INDEX('הוראות שימוש'!$A$33:$A$44,$B48)&amp;"'!B2:B1501"),$A$2)+(COUNTIF(INDIRECT("'"&amp;INDEX('הוראות שימוש'!$A$33:$A$44,$B48)&amp;"'!B2:B1501"),$A$2)=0))</f>
        <v>0</v>
      </c>
      <c r="F48" s="1" t="e">
        <f ca="1">MATCH($A$2,INDIRECT("'"&amp;INDEX('הוראות שימוש'!$A$33:$A$44,$B48)&amp;"'!$B$"&amp;3+IF(B48&lt;&gt;B47,0,F47)&amp;":$B$1500"),0)+IF(B48&lt;&gt;B47,0,F47)</f>
        <v>#VALUE!</v>
      </c>
      <c r="G48" s="1" t="str">
        <f>'סיכום שנתי'!B60</f>
        <v>שונות</v>
      </c>
    </row>
    <row r="49" spans="1:7" x14ac:dyDescent="0.2">
      <c r="A49" s="91" t="str">
        <f t="shared" ca="1" si="0"/>
        <v/>
      </c>
      <c r="B49" s="91" t="str">
        <f ca="1">IF(OR(B48="",AND(B48=$B$6,ROW(B48)&gt;$E$6+6)),"",IF(ROW(B48)&gt;=ROW($B$6)+SUM(E$6:$E48)-1,IF(B48=12,1,B48+1),B48))</f>
        <v/>
      </c>
      <c r="C49" s="94" t="str">
        <f ca="1">IF(B50="","",IF(ISERROR(F49),0,INDEX(INDIRECT("'"&amp;INDEX('הוראות שימוש'!$A$33:$A$44,$B49)&amp;"'!c3:c1500"),$F49)))</f>
        <v/>
      </c>
      <c r="D49" s="95" t="str">
        <f ca="1">IF(B50="","",IF(ISERROR(F49),0,INDEX(INDIRECT("'"&amp;INDEX('הוראות שימוש'!$A$33:$A$44,$B49)&amp;"'!d3:d1500"),$F49)))</f>
        <v/>
      </c>
      <c r="E49" s="1">
        <f ca="1">IF(B49=B48,0,COUNTIF(INDIRECT("'"&amp;INDEX('הוראות שימוש'!$A$33:$A$44,$B49)&amp;"'!B2:B1501"),$A$2)+(COUNTIF(INDIRECT("'"&amp;INDEX('הוראות שימוש'!$A$33:$A$44,$B49)&amp;"'!B2:B1501"),$A$2)=0))</f>
        <v>0</v>
      </c>
      <c r="F49" s="1" t="e">
        <f ca="1">MATCH($A$2,INDIRECT("'"&amp;INDEX('הוראות שימוש'!$A$33:$A$44,$B49)&amp;"'!$B$"&amp;3+IF(B49&lt;&gt;B48,0,F48)&amp;":$B$1500"),0)+IF(B49&lt;&gt;B48,0,F48)</f>
        <v>#VALUE!</v>
      </c>
      <c r="G49" s="1" t="str">
        <f>'סיכום שנתי'!B61</f>
        <v>סה"כ הוצאות</v>
      </c>
    </row>
    <row r="50" spans="1:7" x14ac:dyDescent="0.2">
      <c r="A50" s="91" t="str">
        <f t="shared" ca="1" si="0"/>
        <v/>
      </c>
      <c r="B50" s="91" t="str">
        <f ca="1">IF(OR(B49="",AND(B49=$B$6,ROW(B49)&gt;$E$6+6)),"",IF(ROW(B49)&gt;=ROW($B$6)+SUM(E$6:$E49)-1,IF(B49=12,1,B49+1),B49))</f>
        <v/>
      </c>
      <c r="C50" s="94" t="str">
        <f ca="1">IF(B51="","",IF(ISERROR(F50),0,INDEX(INDIRECT("'"&amp;INDEX('הוראות שימוש'!$A$33:$A$44,$B50)&amp;"'!c3:c1500"),$F50)))</f>
        <v/>
      </c>
      <c r="D50" s="95" t="str">
        <f ca="1">IF(B51="","",IF(ISERROR(F50),0,INDEX(INDIRECT("'"&amp;INDEX('הוראות שימוש'!$A$33:$A$44,$B50)&amp;"'!d3:d1500"),$F50)))</f>
        <v/>
      </c>
      <c r="E50" s="1">
        <f ca="1">IF(B50=B49,0,COUNTIF(INDIRECT("'"&amp;INDEX('הוראות שימוש'!$A$33:$A$44,$B50)&amp;"'!B2:B1501"),$A$2)+(COUNTIF(INDIRECT("'"&amp;INDEX('הוראות שימוש'!$A$33:$A$44,$B50)&amp;"'!B2:B1501"),$A$2)=0))</f>
        <v>0</v>
      </c>
      <c r="F50" s="1" t="e">
        <f ca="1">MATCH($A$2,INDIRECT("'"&amp;INDEX('הוראות שימוש'!$A$33:$A$44,$B50)&amp;"'!$B$"&amp;3+IF(B50&lt;&gt;B49,0,F49)&amp;":$B$1500"),0)+IF(B50&lt;&gt;B49,0,F49)</f>
        <v>#VALUE!</v>
      </c>
      <c r="G50" s="1">
        <f>'סיכום שנתי'!B62</f>
        <v>0</v>
      </c>
    </row>
    <row r="51" spans="1:7" x14ac:dyDescent="0.2">
      <c r="A51" s="91" t="str">
        <f t="shared" ca="1" si="0"/>
        <v/>
      </c>
      <c r="B51" s="91" t="str">
        <f ca="1">IF(OR(B50="",AND(B50=$B$6,ROW(B50)&gt;$E$6+6)),"",IF(ROW(B50)&gt;=ROW($B$6)+SUM(E$6:$E50)-1,IF(B50=12,1,B50+1),B50))</f>
        <v/>
      </c>
      <c r="C51" s="94" t="str">
        <f ca="1">IF(B52="","",IF(ISERROR(F51),0,INDEX(INDIRECT("'"&amp;INDEX('הוראות שימוש'!$A$33:$A$44,$B51)&amp;"'!c3:c1500"),$F51)))</f>
        <v/>
      </c>
      <c r="D51" s="95" t="str">
        <f ca="1">IF(B52="","",IF(ISERROR(F51),0,INDEX(INDIRECT("'"&amp;INDEX('הוראות שימוש'!$A$33:$A$44,$B51)&amp;"'!d3:d1500"),$F51)))</f>
        <v/>
      </c>
      <c r="E51" s="1">
        <f ca="1">IF(B51=B50,0,COUNTIF(INDIRECT("'"&amp;INDEX('הוראות שימוש'!$A$33:$A$44,$B51)&amp;"'!B2:B1501"),$A$2)+(COUNTIF(INDIRECT("'"&amp;INDEX('הוראות שימוש'!$A$33:$A$44,$B51)&amp;"'!B2:B1501"),$A$2)=0))</f>
        <v>0</v>
      </c>
      <c r="F51" s="1" t="e">
        <f ca="1">MATCH($A$2,INDIRECT("'"&amp;INDEX('הוראות שימוש'!$A$33:$A$44,$B51)&amp;"'!$B$"&amp;3+IF(B51&lt;&gt;B50,0,F50)&amp;":$B$1500"),0)+IF(B51&lt;&gt;B50,0,F50)</f>
        <v>#VALUE!</v>
      </c>
      <c r="G51" s="1">
        <f>'סיכום שנתי'!B63</f>
        <v>0</v>
      </c>
    </row>
    <row r="52" spans="1:7" x14ac:dyDescent="0.2">
      <c r="A52" s="91" t="str">
        <f t="shared" ca="1" si="0"/>
        <v/>
      </c>
      <c r="B52" s="91" t="str">
        <f ca="1">IF(OR(B51="",AND(B51=$B$6,ROW(B51)&gt;$E$6+6)),"",IF(ROW(B51)&gt;=ROW($B$6)+SUM(E$6:$E51)-1,IF(B51=12,1,B51+1),B51))</f>
        <v/>
      </c>
      <c r="C52" s="94" t="str">
        <f ca="1">IF(B53="","",IF(ISERROR(F52),0,INDEX(INDIRECT("'"&amp;INDEX('הוראות שימוש'!$A$33:$A$44,$B52)&amp;"'!c3:c1500"),$F52)))</f>
        <v/>
      </c>
      <c r="D52" s="95" t="str">
        <f ca="1">IF(B53="","",IF(ISERROR(F52),0,INDEX(INDIRECT("'"&amp;INDEX('הוראות שימוש'!$A$33:$A$44,$B52)&amp;"'!d3:d1500"),$F52)))</f>
        <v/>
      </c>
      <c r="E52" s="1">
        <f ca="1">IF(B52=B51,0,COUNTIF(INDIRECT("'"&amp;INDEX('הוראות שימוש'!$A$33:$A$44,$B52)&amp;"'!B2:B1501"),$A$2)+(COUNTIF(INDIRECT("'"&amp;INDEX('הוראות שימוש'!$A$33:$A$44,$B52)&amp;"'!B2:B1501"),$A$2)=0))</f>
        <v>0</v>
      </c>
      <c r="F52" s="1" t="e">
        <f ca="1">MATCH($A$2,INDIRECT("'"&amp;INDEX('הוראות שימוש'!$A$33:$A$44,$B52)&amp;"'!$B$"&amp;3+IF(B52&lt;&gt;B51,0,F51)&amp;":$B$1500"),0)+IF(B52&lt;&gt;B51,0,F51)</f>
        <v>#VALUE!</v>
      </c>
      <c r="G52" s="1" t="str">
        <f>'סיכום שנתי'!B64</f>
        <v>בעל עבודה 1</v>
      </c>
    </row>
    <row r="53" spans="1:7" x14ac:dyDescent="0.2">
      <c r="A53" s="91" t="str">
        <f t="shared" ca="1" si="0"/>
        <v/>
      </c>
      <c r="B53" s="91" t="str">
        <f ca="1">IF(OR(B52="",AND(B52=$B$6,ROW(B52)&gt;$E$6+6)),"",IF(ROW(B52)&gt;=ROW($B$6)+SUM(E$6:$E52)-1,IF(B52=12,1,B52+1),B52))</f>
        <v/>
      </c>
      <c r="C53" s="94" t="str">
        <f ca="1">IF(B54="","",IF(ISERROR(F53),0,INDEX(INDIRECT("'"&amp;INDEX('הוראות שימוש'!$A$33:$A$44,$B53)&amp;"'!c3:c1500"),$F53)))</f>
        <v/>
      </c>
      <c r="D53" s="95" t="str">
        <f ca="1">IF(B54="","",IF(ISERROR(F53),0,INDEX(INDIRECT("'"&amp;INDEX('הוראות שימוש'!$A$33:$A$44,$B53)&amp;"'!d3:d1500"),$F53)))</f>
        <v/>
      </c>
      <c r="E53" s="1">
        <f ca="1">IF(B53=B52,0,COUNTIF(INDIRECT("'"&amp;INDEX('הוראות שימוש'!$A$33:$A$44,$B53)&amp;"'!B2:B1501"),$A$2)+(COUNTIF(INDIRECT("'"&amp;INDEX('הוראות שימוש'!$A$33:$A$44,$B53)&amp;"'!B2:B1501"),$A$2)=0))</f>
        <v>0</v>
      </c>
      <c r="F53" s="1" t="e">
        <f ca="1">MATCH($A$2,INDIRECT("'"&amp;INDEX('הוראות שימוש'!$A$33:$A$44,$B53)&amp;"'!$B$"&amp;3+IF(B53&lt;&gt;B52,0,F52)&amp;":$B$1500"),0)+IF(B53&lt;&gt;B52,0,F52)</f>
        <v>#VALUE!</v>
      </c>
      <c r="G53" s="1" t="str">
        <f>'סיכום שנתי'!B65</f>
        <v>בעל עבודה 2</v>
      </c>
    </row>
    <row r="54" spans="1:7" x14ac:dyDescent="0.2">
      <c r="A54" s="91" t="str">
        <f t="shared" ca="1" si="0"/>
        <v/>
      </c>
      <c r="B54" s="91" t="str">
        <f ca="1">IF(OR(B53="",AND(B53=$B$6,ROW(B53)&gt;$E$6+6)),"",IF(ROW(B53)&gt;=ROW($B$6)+SUM(E$6:$E53)-1,IF(B53=12,1,B53+1),B53))</f>
        <v/>
      </c>
      <c r="C54" s="94" t="str">
        <f ca="1">IF(B55="","",IF(ISERROR(F54),0,INDEX(INDIRECT("'"&amp;INDEX('הוראות שימוש'!$A$33:$A$44,$B54)&amp;"'!c3:c1500"),$F54)))</f>
        <v/>
      </c>
      <c r="D54" s="95" t="str">
        <f ca="1">IF(B55="","",IF(ISERROR(F54),0,INDEX(INDIRECT("'"&amp;INDEX('הוראות שימוש'!$A$33:$A$44,$B54)&amp;"'!d3:d1500"),$F54)))</f>
        <v/>
      </c>
      <c r="E54" s="1">
        <f ca="1">IF(B54=B53,0,COUNTIF(INDIRECT("'"&amp;INDEX('הוראות שימוש'!$A$33:$A$44,$B54)&amp;"'!B2:B1501"),$A$2)+(COUNTIF(INDIRECT("'"&amp;INDEX('הוראות שימוש'!$A$33:$A$44,$B54)&amp;"'!B2:B1501"),$A$2)=0))</f>
        <v>0</v>
      </c>
      <c r="F54" s="1" t="e">
        <f ca="1">MATCH($A$2,INDIRECT("'"&amp;INDEX('הוראות שימוש'!$A$33:$A$44,$B54)&amp;"'!$B$"&amp;3+IF(B54&lt;&gt;B53,0,F53)&amp;":$B$1500"),0)+IF(B54&lt;&gt;B53,0,F53)</f>
        <v>#VALUE!</v>
      </c>
      <c r="G54" s="1" t="str">
        <f>'סיכום שנתי'!B66</f>
        <v>אישה עבודה 1</v>
      </c>
    </row>
    <row r="55" spans="1:7" x14ac:dyDescent="0.2">
      <c r="A55" s="91" t="str">
        <f t="shared" ca="1" si="0"/>
        <v/>
      </c>
      <c r="B55" s="91" t="str">
        <f ca="1">IF(OR(B54="",AND(B54=$B$6,ROW(B54)&gt;$E$6+6)),"",IF(ROW(B54)&gt;=ROW($B$6)+SUM(E$6:$E54)-1,IF(B54=12,1,B54+1),B54))</f>
        <v/>
      </c>
      <c r="C55" s="94" t="str">
        <f ca="1">IF(B56="","",IF(ISERROR(F55),0,INDEX(INDIRECT("'"&amp;INDEX('הוראות שימוש'!$A$33:$A$44,$B55)&amp;"'!c3:c1500"),$F55)))</f>
        <v/>
      </c>
      <c r="D55" s="95" t="str">
        <f ca="1">IF(B56="","",IF(ISERROR(F55),0,INDEX(INDIRECT("'"&amp;INDEX('הוראות שימוש'!$A$33:$A$44,$B55)&amp;"'!d3:d1500"),$F55)))</f>
        <v/>
      </c>
      <c r="E55" s="1">
        <f ca="1">IF(B55=B54,0,COUNTIF(INDIRECT("'"&amp;INDEX('הוראות שימוש'!$A$33:$A$44,$B55)&amp;"'!B2:B1501"),$A$2)+(COUNTIF(INDIRECT("'"&amp;INDEX('הוראות שימוש'!$A$33:$A$44,$B55)&amp;"'!B2:B1501"),$A$2)=0))</f>
        <v>0</v>
      </c>
      <c r="F55" s="1" t="e">
        <f ca="1">MATCH($A$2,INDIRECT("'"&amp;INDEX('הוראות שימוש'!$A$33:$A$44,$B55)&amp;"'!$B$"&amp;3+IF(B55&lt;&gt;B54,0,F54)&amp;":$B$1500"),0)+IF(B55&lt;&gt;B54,0,F54)</f>
        <v>#VALUE!</v>
      </c>
      <c r="G55" s="1" t="str">
        <f>'סיכום שנתי'!B67</f>
        <v>אישה עבודה 2</v>
      </c>
    </row>
    <row r="56" spans="1:7" x14ac:dyDescent="0.2">
      <c r="A56" s="91" t="str">
        <f t="shared" ca="1" si="0"/>
        <v/>
      </c>
      <c r="B56" s="91" t="str">
        <f ca="1">IF(OR(B55="",AND(B55=$B$6,ROW(B55)&gt;$E$6+6)),"",IF(ROW(B55)&gt;=ROW($B$6)+SUM(E$6:$E55)-1,IF(B55=12,1,B55+1),B55))</f>
        <v/>
      </c>
      <c r="C56" s="94" t="str">
        <f ca="1">IF(B57="","",IF(ISERROR(F56),0,INDEX(INDIRECT("'"&amp;INDEX('הוראות שימוש'!$A$33:$A$44,$B56)&amp;"'!c3:c1500"),$F56)))</f>
        <v/>
      </c>
      <c r="D56" s="95" t="str">
        <f ca="1">IF(B57="","",IF(ISERROR(F56),0,INDEX(INDIRECT("'"&amp;INDEX('הוראות שימוש'!$A$33:$A$44,$B56)&amp;"'!d3:d1500"),$F56)))</f>
        <v/>
      </c>
      <c r="E56" s="1">
        <f ca="1">IF(B56=B55,0,COUNTIF(INDIRECT("'"&amp;INDEX('הוראות שימוש'!$A$33:$A$44,$B56)&amp;"'!B2:B1501"),$A$2)+(COUNTIF(INDIRECT("'"&amp;INDEX('הוראות שימוש'!$A$33:$A$44,$B56)&amp;"'!B2:B1501"),$A$2)=0))</f>
        <v>0</v>
      </c>
      <c r="F56" s="1" t="e">
        <f ca="1">MATCH($A$2,INDIRECT("'"&amp;INDEX('הוראות שימוש'!$A$33:$A$44,$B56)&amp;"'!$B$"&amp;3+IF(B56&lt;&gt;B55,0,F55)&amp;":$B$1500"),0)+IF(B56&lt;&gt;B55,0,F55)</f>
        <v>#VALUE!</v>
      </c>
      <c r="G56" s="1" t="str">
        <f>'סיכום שנתי'!B68</f>
        <v>קצבת ילדים</v>
      </c>
    </row>
    <row r="57" spans="1:7" x14ac:dyDescent="0.2">
      <c r="A57" s="91" t="str">
        <f t="shared" ca="1" si="0"/>
        <v/>
      </c>
      <c r="B57" s="91" t="str">
        <f ca="1">IF(OR(B56="",AND(B56=$B$6,ROW(B56)&gt;$E$6+6)),"",IF(ROW(B56)&gt;=ROW($B$6)+SUM(E$6:$E56)-1,IF(B56=12,1,B56+1),B56))</f>
        <v/>
      </c>
      <c r="C57" s="94" t="str">
        <f ca="1">IF(B58="","",IF(ISERROR(F57),0,INDEX(INDIRECT("'"&amp;INDEX('הוראות שימוש'!$A$33:$A$44,$B57)&amp;"'!c3:c1500"),$F57)))</f>
        <v/>
      </c>
      <c r="D57" s="95" t="str">
        <f ca="1">IF(B58="","",IF(ISERROR(F57),0,INDEX(INDIRECT("'"&amp;INDEX('הוראות שימוש'!$A$33:$A$44,$B57)&amp;"'!d3:d1500"),$F57)))</f>
        <v/>
      </c>
      <c r="E57" s="1">
        <f ca="1">IF(B57=B56,0,COUNTIF(INDIRECT("'"&amp;INDEX('הוראות שימוש'!$A$33:$A$44,$B57)&amp;"'!B2:B1501"),$A$2)+(COUNTIF(INDIRECT("'"&amp;INDEX('הוראות שימוש'!$A$33:$A$44,$B57)&amp;"'!B2:B1501"),$A$2)=0))</f>
        <v>0</v>
      </c>
      <c r="F57" s="1" t="e">
        <f ca="1">MATCH($A$2,INDIRECT("'"&amp;INDEX('הוראות שימוש'!$A$33:$A$44,$B57)&amp;"'!$B$"&amp;3+IF(B57&lt;&gt;B56,0,F56)&amp;":$B$1500"),0)+IF(B57&lt;&gt;B56,0,F56)</f>
        <v>#VALUE!</v>
      </c>
      <c r="G57" s="1" t="str">
        <f>'סיכום שנתי'!B69</f>
        <v>קצבאות נוספות</v>
      </c>
    </row>
    <row r="58" spans="1:7" x14ac:dyDescent="0.2">
      <c r="A58" s="91" t="str">
        <f t="shared" ca="1" si="0"/>
        <v/>
      </c>
      <c r="B58" s="91" t="str">
        <f ca="1">IF(OR(B57="",AND(B57=$B$6,ROW(B57)&gt;$E$6+6)),"",IF(ROW(B57)&gt;=ROW($B$6)+SUM(E$6:$E57)-1,IF(B57=12,1,B57+1),B57))</f>
        <v/>
      </c>
      <c r="C58" s="94" t="str">
        <f ca="1">IF(B59="","",IF(ISERROR(F58),0,INDEX(INDIRECT("'"&amp;INDEX('הוראות שימוש'!$A$33:$A$44,$B58)&amp;"'!c3:c1500"),$F58)))</f>
        <v/>
      </c>
      <c r="D58" s="95" t="str">
        <f ca="1">IF(B59="","",IF(ISERROR(F58),0,INDEX(INDIRECT("'"&amp;INDEX('הוראות שימוש'!$A$33:$A$44,$B58)&amp;"'!d3:d1500"),$F58)))</f>
        <v/>
      </c>
      <c r="E58" s="1">
        <f ca="1">IF(B58=B57,0,COUNTIF(INDIRECT("'"&amp;INDEX('הוראות שימוש'!$A$33:$A$44,$B58)&amp;"'!B2:B1501"),$A$2)+(COUNTIF(INDIRECT("'"&amp;INDEX('הוראות שימוש'!$A$33:$A$44,$B58)&amp;"'!B2:B1501"),$A$2)=0))</f>
        <v>0</v>
      </c>
      <c r="F58" s="1" t="e">
        <f ca="1">MATCH($A$2,INDIRECT("'"&amp;INDEX('הוראות שימוש'!$A$33:$A$44,$B58)&amp;"'!$B$"&amp;3+IF(B58&lt;&gt;B57,0,F57)&amp;":$B$1500"),0)+IF(B58&lt;&gt;B57,0,F57)</f>
        <v>#VALUE!</v>
      </c>
      <c r="G58" s="1" t="str">
        <f>'סיכום שנתי'!B70</f>
        <v>סיוע בשכר דירה</v>
      </c>
    </row>
    <row r="59" spans="1:7" x14ac:dyDescent="0.2">
      <c r="A59" s="91" t="str">
        <f t="shared" ca="1" si="0"/>
        <v/>
      </c>
      <c r="B59" s="91" t="str">
        <f ca="1">IF(OR(B58="",AND(B58=$B$6,ROW(B58)&gt;$E$6+6)),"",IF(ROW(B58)&gt;=ROW($B$6)+SUM(E$6:$E58)-1,IF(B58=12,1,B58+1),B58))</f>
        <v/>
      </c>
      <c r="C59" s="94" t="str">
        <f ca="1">IF(B60="","",IF(ISERROR(F59),0,INDEX(INDIRECT("'"&amp;INDEX('הוראות שימוש'!$A$33:$A$44,$B59)&amp;"'!c3:c1500"),$F59)))</f>
        <v/>
      </c>
      <c r="D59" s="95" t="str">
        <f ca="1">IF(B60="","",IF(ISERROR(F59),0,INDEX(INDIRECT("'"&amp;INDEX('הוראות שימוש'!$A$33:$A$44,$B59)&amp;"'!d3:d1500"),$F59)))</f>
        <v/>
      </c>
      <c r="E59" s="1">
        <f ca="1">IF(B59=B58,0,COUNTIF(INDIRECT("'"&amp;INDEX('הוראות שימוש'!$A$33:$A$44,$B59)&amp;"'!B2:B1501"),$A$2)+(COUNTIF(INDIRECT("'"&amp;INDEX('הוראות שימוש'!$A$33:$A$44,$B59)&amp;"'!B2:B1501"),$A$2)=0))</f>
        <v>0</v>
      </c>
      <c r="F59" s="1" t="e">
        <f ca="1">MATCH($A$2,INDIRECT("'"&amp;INDEX('הוראות שימוש'!$A$33:$A$44,$B59)&amp;"'!$B$"&amp;3+IF(B59&lt;&gt;B58,0,F58)&amp;":$B$1500"),0)+IF(B59&lt;&gt;B58,0,F58)</f>
        <v>#VALUE!</v>
      </c>
      <c r="G59" s="1" t="str">
        <f>'סיכום שנתי'!B71</f>
        <v>מזונות</v>
      </c>
    </row>
    <row r="60" spans="1:7" x14ac:dyDescent="0.2">
      <c r="A60" s="91" t="str">
        <f t="shared" ca="1" si="0"/>
        <v/>
      </c>
      <c r="B60" s="91" t="str">
        <f ca="1">IF(OR(B59="",AND(B59=$B$6,ROW(B59)&gt;$E$6+6)),"",IF(ROW(B59)&gt;=ROW($B$6)+SUM(E$6:$E59)-1,IF(B59=12,1,B59+1),B59))</f>
        <v/>
      </c>
      <c r="C60" s="94" t="str">
        <f ca="1">IF(B61="","",IF(ISERROR(F60),0,INDEX(INDIRECT("'"&amp;INDEX('הוראות שימוש'!$A$33:$A$44,$B60)&amp;"'!c3:c1500"),$F60)))</f>
        <v/>
      </c>
      <c r="D60" s="95" t="str">
        <f ca="1">IF(B61="","",IF(ISERROR(F60),0,INDEX(INDIRECT("'"&amp;INDEX('הוראות שימוש'!$A$33:$A$44,$B60)&amp;"'!d3:d1500"),$F60)))</f>
        <v/>
      </c>
      <c r="E60" s="1">
        <f ca="1">IF(B60=B59,0,COUNTIF(INDIRECT("'"&amp;INDEX('הוראות שימוש'!$A$33:$A$44,$B60)&amp;"'!B2:B1501"),$A$2)+(COUNTIF(INDIRECT("'"&amp;INDEX('הוראות שימוש'!$A$33:$A$44,$B60)&amp;"'!B2:B1501"),$A$2)=0))</f>
        <v>0</v>
      </c>
      <c r="F60" s="1" t="e">
        <f ca="1">MATCH($A$2,INDIRECT("'"&amp;INDEX('הוראות שימוש'!$A$33:$A$44,$B60)&amp;"'!$B$"&amp;3+IF(B60&lt;&gt;B59,0,F59)&amp;":$B$1500"),0)+IF(B60&lt;&gt;B59,0,F59)</f>
        <v>#VALUE!</v>
      </c>
      <c r="G60" s="1" t="str">
        <f>'סיכום שנתי'!B72</f>
        <v>הכנסה מנכס</v>
      </c>
    </row>
    <row r="61" spans="1:7" x14ac:dyDescent="0.2">
      <c r="A61" s="91" t="str">
        <f t="shared" ca="1" si="0"/>
        <v/>
      </c>
      <c r="B61" s="91" t="str">
        <f ca="1">IF(OR(B60="",AND(B60=$B$6,ROW(B60)&gt;$E$6+6)),"",IF(ROW(B60)&gt;=ROW($B$6)+SUM(E$6:$E60)-1,IF(B60=12,1,B60+1),B60))</f>
        <v/>
      </c>
      <c r="C61" s="94" t="str">
        <f ca="1">IF(B62="","",IF(ISERROR(F61),0,INDEX(INDIRECT("'"&amp;INDEX('הוראות שימוש'!$A$33:$A$44,$B61)&amp;"'!c3:c1500"),$F61)))</f>
        <v/>
      </c>
      <c r="D61" s="95" t="str">
        <f ca="1">IF(B62="","",IF(ISERROR(F61),0,INDEX(INDIRECT("'"&amp;INDEX('הוראות שימוש'!$A$33:$A$44,$B61)&amp;"'!d3:d1500"),$F61)))</f>
        <v/>
      </c>
      <c r="E61" s="1">
        <f ca="1">IF(B61=B60,0,COUNTIF(INDIRECT("'"&amp;INDEX('הוראות שימוש'!$A$33:$A$44,$B61)&amp;"'!B2:B1501"),$A$2)+(COUNTIF(INDIRECT("'"&amp;INDEX('הוראות שימוש'!$A$33:$A$44,$B61)&amp;"'!B2:B1501"),$A$2)=0))</f>
        <v>0</v>
      </c>
      <c r="F61" s="1" t="e">
        <f ca="1">MATCH($A$2,INDIRECT("'"&amp;INDEX('הוראות שימוש'!$A$33:$A$44,$B61)&amp;"'!$B$"&amp;3+IF(B61&lt;&gt;B60,0,F60)&amp;":$B$1500"),0)+IF(B61&lt;&gt;B60,0,F60)</f>
        <v>#VALUE!</v>
      </c>
      <c r="G61" s="1" t="str">
        <f>'סיכום שנתי'!B73</f>
        <v>סיוע מההורים</v>
      </c>
    </row>
    <row r="62" spans="1:7" x14ac:dyDescent="0.2">
      <c r="A62" s="91" t="str">
        <f t="shared" ca="1" si="0"/>
        <v/>
      </c>
      <c r="B62" s="91" t="str">
        <f ca="1">IF(OR(B61="",AND(B61=$B$6,ROW(B61)&gt;$E$6+6)),"",IF(ROW(B61)&gt;=ROW($B$6)+SUM(E$6:$E61)-1,IF(B61=12,1,B61+1),B61))</f>
        <v/>
      </c>
      <c r="C62" s="94" t="str">
        <f ca="1">IF(B63="","",IF(ISERROR(F62),0,INDEX(INDIRECT("'"&amp;INDEX('הוראות שימוש'!$A$33:$A$44,$B62)&amp;"'!c3:c1500"),$F62)))</f>
        <v/>
      </c>
      <c r="D62" s="95" t="str">
        <f ca="1">IF(B63="","",IF(ISERROR(F62),0,INDEX(INDIRECT("'"&amp;INDEX('הוראות שימוש'!$A$33:$A$44,$B62)&amp;"'!d3:d1500"),$F62)))</f>
        <v/>
      </c>
      <c r="E62" s="1">
        <f ca="1">IF(B62=B61,0,COUNTIF(INDIRECT("'"&amp;INDEX('הוראות שימוש'!$A$33:$A$44,$B62)&amp;"'!B2:B1501"),$A$2)+(COUNTIF(INDIRECT("'"&amp;INDEX('הוראות שימוש'!$A$33:$A$44,$B62)&amp;"'!B2:B1501"),$A$2)=0))</f>
        <v>0</v>
      </c>
      <c r="F62" s="1" t="e">
        <f ca="1">MATCH($A$2,INDIRECT("'"&amp;INDEX('הוראות שימוש'!$A$33:$A$44,$B62)&amp;"'!$B$"&amp;3+IF(B62&lt;&gt;B61,0,F61)&amp;":$B$1500"),0)+IF(B62&lt;&gt;B61,0,F61)</f>
        <v>#VALUE!</v>
      </c>
      <c r="G62" s="1" t="str">
        <f>'סיכום שנתי'!B74</f>
        <v>ביטוח לאומי</v>
      </c>
    </row>
    <row r="63" spans="1:7" x14ac:dyDescent="0.2">
      <c r="A63" s="91" t="str">
        <f t="shared" ca="1" si="0"/>
        <v/>
      </c>
      <c r="B63" s="91" t="str">
        <f ca="1">IF(OR(B62="",AND(B62=$B$6,ROW(B62)&gt;$E$6+6)),"",IF(ROW(B62)&gt;=ROW($B$6)+SUM(E$6:$E62)-1,IF(B62=12,1,B62+1),B62))</f>
        <v/>
      </c>
      <c r="C63" s="94" t="str">
        <f ca="1">IF(B64="","",IF(ISERROR(F63),0,INDEX(INDIRECT("'"&amp;INDEX('הוראות שימוש'!$A$33:$A$44,$B63)&amp;"'!c3:c1500"),$F63)))</f>
        <v/>
      </c>
      <c r="D63" s="95" t="str">
        <f ca="1">IF(B64="","",IF(ISERROR(F63),0,INDEX(INDIRECT("'"&amp;INDEX('הוראות שימוש'!$A$33:$A$44,$B63)&amp;"'!d3:d1500"),$F63)))</f>
        <v/>
      </c>
      <c r="E63" s="1">
        <f ca="1">IF(B63=B62,0,COUNTIF(INDIRECT("'"&amp;INDEX('הוראות שימוש'!$A$33:$A$44,$B63)&amp;"'!B2:B1501"),$A$2)+(COUNTIF(INDIRECT("'"&amp;INDEX('הוראות שימוש'!$A$33:$A$44,$B63)&amp;"'!B2:B1501"),$A$2)=0))</f>
        <v>0</v>
      </c>
      <c r="F63" s="1" t="e">
        <f ca="1">MATCH($A$2,INDIRECT("'"&amp;INDEX('הוראות שימוש'!$A$33:$A$44,$B63)&amp;"'!$B$"&amp;3+IF(B63&lt;&gt;B62,0,F62)&amp;":$B$1500"),0)+IF(B63&lt;&gt;B62,0,F62)</f>
        <v>#VALUE!</v>
      </c>
      <c r="G63" s="1" t="str">
        <f>'סיכום שנתי'!B75</f>
        <v>מתנות</v>
      </c>
    </row>
    <row r="64" spans="1:7" x14ac:dyDescent="0.2">
      <c r="A64" s="91" t="str">
        <f t="shared" ca="1" si="0"/>
        <v/>
      </c>
      <c r="B64" s="91" t="str">
        <f ca="1">IF(OR(B63="",AND(B63=$B$6,ROW(B63)&gt;$E$6+6)),"",IF(ROW(B63)&gt;=ROW($B$6)+SUM(E$6:$E63)-1,IF(B63=12,1,B63+1),B63))</f>
        <v/>
      </c>
      <c r="C64" s="94" t="str">
        <f ca="1">IF(B65="","",IF(ISERROR(F64),0,INDEX(INDIRECT("'"&amp;INDEX('הוראות שימוש'!$A$33:$A$44,$B64)&amp;"'!c3:c1500"),$F64)))</f>
        <v/>
      </c>
      <c r="D64" s="95" t="str">
        <f ca="1">IF(B65="","",IF(ISERROR(F64),0,INDEX(INDIRECT("'"&amp;INDEX('הוראות שימוש'!$A$33:$A$44,$B64)&amp;"'!d3:d1500"),$F64)))</f>
        <v/>
      </c>
      <c r="E64" s="1">
        <f ca="1">IF(B64=B63,0,COUNTIF(INDIRECT("'"&amp;INDEX('הוראות שימוש'!$A$33:$A$44,$B64)&amp;"'!B2:B1501"),$A$2)+(COUNTIF(INDIRECT("'"&amp;INDEX('הוראות שימוש'!$A$33:$A$44,$B64)&amp;"'!B2:B1501"),$A$2)=0))</f>
        <v>0</v>
      </c>
      <c r="F64" s="1" t="e">
        <f ca="1">MATCH($A$2,INDIRECT("'"&amp;INDEX('הוראות שימוש'!$A$33:$A$44,$B64)&amp;"'!$B$"&amp;3+IF(B64&lt;&gt;B63,0,F63)&amp;":$B$1500"),0)+IF(B64&lt;&gt;B63,0,F63)</f>
        <v>#VALUE!</v>
      </c>
      <c r="G64" s="1" t="str">
        <f>'סיכום שנתי'!B76</f>
        <v>שכר דירה</v>
      </c>
    </row>
    <row r="65" spans="1:7" x14ac:dyDescent="0.2">
      <c r="A65" s="91" t="str">
        <f t="shared" ca="1" si="0"/>
        <v/>
      </c>
      <c r="B65" s="91" t="str">
        <f ca="1">IF(OR(B64="",AND(B64=$B$6,ROW(B64)&gt;$E$6+6)),"",IF(ROW(B64)&gt;=ROW($B$6)+SUM(E$6:$E64)-1,IF(B64=12,1,B64+1),B64))</f>
        <v/>
      </c>
      <c r="C65" s="94" t="str">
        <f ca="1">IF(B66="","",IF(ISERROR(F65),0,INDEX(INDIRECT("'"&amp;INDEX('הוראות שימוש'!$A$33:$A$44,$B65)&amp;"'!c3:c1500"),$F65)))</f>
        <v/>
      </c>
      <c r="D65" s="95" t="str">
        <f ca="1">IF(B66="","",IF(ISERROR(F65),0,INDEX(INDIRECT("'"&amp;INDEX('הוראות שימוש'!$A$33:$A$44,$B65)&amp;"'!d3:d1500"),$F65)))</f>
        <v/>
      </c>
      <c r="E65" s="1">
        <f ca="1">IF(B65=B64,0,COUNTIF(INDIRECT("'"&amp;INDEX('הוראות שימוש'!$A$33:$A$44,$B65)&amp;"'!B2:B1501"),$A$2)+(COUNTIF(INDIRECT("'"&amp;INDEX('הוראות שימוש'!$A$33:$A$44,$B65)&amp;"'!B2:B1501"),$A$2)=0))</f>
        <v>0</v>
      </c>
      <c r="F65" s="1" t="e">
        <f ca="1">MATCH($A$2,INDIRECT("'"&amp;INDEX('הוראות שימוש'!$A$33:$A$44,$B65)&amp;"'!$B$"&amp;3+IF(B65&lt;&gt;B64,0,F64)&amp;":$B$1500"),0)+IF(B65&lt;&gt;B64,0,F64)</f>
        <v>#VALUE!</v>
      </c>
      <c r="G65" s="1" t="str">
        <f>'סיכום שנתי'!B77</f>
        <v>אחר 1</v>
      </c>
    </row>
    <row r="66" spans="1:7" x14ac:dyDescent="0.2">
      <c r="A66" s="91" t="str">
        <f t="shared" ca="1" si="0"/>
        <v/>
      </c>
      <c r="B66" s="91" t="str">
        <f ca="1">IF(OR(B65="",AND(B65=$B$6,ROW(B65)&gt;$E$6+6)),"",IF(ROW(B65)&gt;=ROW($B$6)+SUM(E$6:$E65)-1,IF(B65=12,1,B65+1),B65))</f>
        <v/>
      </c>
      <c r="C66" s="94" t="str">
        <f ca="1">IF(B67="","",IF(ISERROR(F66),0,INDEX(INDIRECT("'"&amp;INDEX('הוראות שימוש'!$A$33:$A$44,$B66)&amp;"'!c3:c1500"),$F66)))</f>
        <v/>
      </c>
      <c r="D66" s="95" t="str">
        <f ca="1">IF(B67="","",IF(ISERROR(F66),0,INDEX(INDIRECT("'"&amp;INDEX('הוראות שימוש'!$A$33:$A$44,$B66)&amp;"'!d3:d1500"),$F66)))</f>
        <v/>
      </c>
      <c r="E66" s="1">
        <f ca="1">IF(B66=B65,0,COUNTIF(INDIRECT("'"&amp;INDEX('הוראות שימוש'!$A$33:$A$44,$B66)&amp;"'!B2:B1501"),$A$2)+(COUNTIF(INDIRECT("'"&amp;INDEX('הוראות שימוש'!$A$33:$A$44,$B66)&amp;"'!B2:B1501"),$A$2)=0))</f>
        <v>0</v>
      </c>
      <c r="F66" s="1" t="e">
        <f ca="1">MATCH($A$2,INDIRECT("'"&amp;INDEX('הוראות שימוש'!$A$33:$A$44,$B66)&amp;"'!$B$"&amp;3+IF(B66&lt;&gt;B65,0,F65)&amp;":$B$1500"),0)+IF(B66&lt;&gt;B65,0,F65)</f>
        <v>#VALUE!</v>
      </c>
      <c r="G66" s="1" t="str">
        <f>'סיכום שנתי'!B78</f>
        <v>אחר 2</v>
      </c>
    </row>
    <row r="67" spans="1:7" x14ac:dyDescent="0.2">
      <c r="A67" s="91" t="str">
        <f t="shared" ca="1" si="0"/>
        <v/>
      </c>
      <c r="B67" s="91" t="str">
        <f ca="1">IF(OR(B66="",AND(B66=$B$6,ROW(B66)&gt;$E$6+6)),"",IF(ROW(B66)&gt;=ROW($B$6)+SUM(E$6:$E66)-1,IF(B66=12,1,B66+1),B66))</f>
        <v/>
      </c>
      <c r="C67" s="94" t="str">
        <f ca="1">IF(B68="","",IF(ISERROR(F67),0,INDEX(INDIRECT("'"&amp;INDEX('הוראות שימוש'!$A$33:$A$44,$B67)&amp;"'!c3:c1500"),$F67)))</f>
        <v/>
      </c>
      <c r="D67" s="95" t="str">
        <f ca="1">IF(B68="","",IF(ISERROR(F67),0,INDEX(INDIRECT("'"&amp;INDEX('הוראות שימוש'!$A$33:$A$44,$B67)&amp;"'!d3:d1500"),$F67)))</f>
        <v/>
      </c>
      <c r="E67" s="1">
        <f ca="1">IF(B67=B66,0,COUNTIF(INDIRECT("'"&amp;INDEX('הוראות שימוש'!$A$33:$A$44,$B67)&amp;"'!B2:B1501"),$A$2)+(COUNTIF(INDIRECT("'"&amp;INDEX('הוראות שימוש'!$A$33:$A$44,$B67)&amp;"'!B2:B1501"),$A$2)=0))</f>
        <v>0</v>
      </c>
      <c r="F67" s="1" t="e">
        <f ca="1">MATCH($A$2,INDIRECT("'"&amp;INDEX('הוראות שימוש'!$A$33:$A$44,$B67)&amp;"'!$B$"&amp;3+IF(B67&lt;&gt;B66,0,F66)&amp;":$B$1500"),0)+IF(B67&lt;&gt;B66,0,F66)</f>
        <v>#VALUE!</v>
      </c>
    </row>
    <row r="68" spans="1:7" x14ac:dyDescent="0.2">
      <c r="A68" s="91" t="str">
        <f t="shared" ca="1" si="0"/>
        <v/>
      </c>
      <c r="B68" s="91" t="str">
        <f ca="1">IF(OR(B67="",AND(B67=$B$6,ROW(B67)&gt;$E$6+6)),"",IF(ROW(B67)&gt;=ROW($B$6)+SUM(E$6:$E67)-1,IF(B67=12,1,B67+1),B67))</f>
        <v/>
      </c>
      <c r="C68" s="94" t="str">
        <f ca="1">IF(B69="","",IF(ISERROR(F68),0,INDEX(INDIRECT("'"&amp;INDEX('הוראות שימוש'!$A$33:$A$44,$B68)&amp;"'!c3:c1500"),$F68)))</f>
        <v/>
      </c>
      <c r="D68" s="95" t="str">
        <f ca="1">IF(B69="","",IF(ISERROR(F68),0,INDEX(INDIRECT("'"&amp;INDEX('הוראות שימוש'!$A$33:$A$44,$B68)&amp;"'!d3:d1500"),$F68)))</f>
        <v/>
      </c>
      <c r="E68" s="1">
        <f ca="1">IF(B68=B67,0,COUNTIF(INDIRECT("'"&amp;INDEX('הוראות שימוש'!$A$33:$A$44,$B68)&amp;"'!B2:B1501"),$A$2)+(COUNTIF(INDIRECT("'"&amp;INDEX('הוראות שימוש'!$A$33:$A$44,$B68)&amp;"'!B2:B1501"),$A$2)=0))</f>
        <v>0</v>
      </c>
      <c r="F68" s="1" t="e">
        <f ca="1">MATCH($A$2,INDIRECT("'"&amp;INDEX('הוראות שימוש'!$A$33:$A$44,$B68)&amp;"'!$B$"&amp;3+IF(B68&lt;&gt;B67,0,F67)&amp;":$B$1500"),0)+IF(B68&lt;&gt;B67,0,F67)</f>
        <v>#VALUE!</v>
      </c>
    </row>
    <row r="69" spans="1:7" x14ac:dyDescent="0.2">
      <c r="A69" s="91" t="str">
        <f t="shared" ca="1" si="0"/>
        <v/>
      </c>
      <c r="B69" s="91" t="str">
        <f ca="1">IF(OR(B68="",AND(B68=$B$6,ROW(B68)&gt;$E$6+6)),"",IF(ROW(B68)&gt;=ROW($B$6)+SUM(E$6:$E68)-1,IF(B68=12,1,B68+1),B68))</f>
        <v/>
      </c>
      <c r="C69" s="94" t="str">
        <f ca="1">IF(B70="","",IF(ISERROR(F69),0,INDEX(INDIRECT("'"&amp;INDEX('הוראות שימוש'!$A$33:$A$44,$B69)&amp;"'!c3:c1500"),$F69)))</f>
        <v/>
      </c>
      <c r="D69" s="95" t="str">
        <f ca="1">IF(B70="","",IF(ISERROR(F69),0,INDEX(INDIRECT("'"&amp;INDEX('הוראות שימוש'!$A$33:$A$44,$B69)&amp;"'!d3:d1500"),$F69)))</f>
        <v/>
      </c>
      <c r="E69" s="1">
        <f ca="1">IF(B69=B68,0,COUNTIF(INDIRECT("'"&amp;INDEX('הוראות שימוש'!$A$33:$A$44,$B69)&amp;"'!B2:B1501"),$A$2)+(COUNTIF(INDIRECT("'"&amp;INDEX('הוראות שימוש'!$A$33:$A$44,$B69)&amp;"'!B2:B1501"),$A$2)=0))</f>
        <v>0</v>
      </c>
      <c r="F69" s="1" t="e">
        <f ca="1">MATCH($A$2,INDIRECT("'"&amp;INDEX('הוראות שימוש'!$A$33:$A$44,$B69)&amp;"'!$B$"&amp;3+IF(B69&lt;&gt;B68,0,F68)&amp;":$B$1500"),0)+IF(B69&lt;&gt;B68,0,F68)</f>
        <v>#VALUE!</v>
      </c>
    </row>
    <row r="70" spans="1:7" x14ac:dyDescent="0.2">
      <c r="A70" s="91" t="str">
        <f t="shared" ca="1" si="0"/>
        <v/>
      </c>
      <c r="B70" s="91" t="str">
        <f ca="1">IF(OR(B69="",AND(B69=$B$6,ROW(B69)&gt;$E$6+6)),"",IF(ROW(B69)&gt;=ROW($B$6)+SUM(E$6:$E69)-1,IF(B69=12,1,B69+1),B69))</f>
        <v/>
      </c>
      <c r="C70" s="94" t="str">
        <f ca="1">IF(B71="","",IF(ISERROR(F70),0,INDEX(INDIRECT("'"&amp;INDEX('הוראות שימוש'!$A$33:$A$44,$B70)&amp;"'!c3:c1500"),$F70)))</f>
        <v/>
      </c>
      <c r="D70" s="95" t="str">
        <f ca="1">IF(B71="","",IF(ISERROR(F70),0,INDEX(INDIRECT("'"&amp;INDEX('הוראות שימוש'!$A$33:$A$44,$B70)&amp;"'!d3:d1500"),$F70)))</f>
        <v/>
      </c>
      <c r="E70" s="1">
        <f ca="1">IF(B70=B69,0,COUNTIF(INDIRECT("'"&amp;INDEX('הוראות שימוש'!$A$33:$A$44,$B70)&amp;"'!B2:B1501"),$A$2)+(COUNTIF(INDIRECT("'"&amp;INDEX('הוראות שימוש'!$A$33:$A$44,$B70)&amp;"'!B2:B1501"),$A$2)=0))</f>
        <v>0</v>
      </c>
      <c r="F70" s="1" t="e">
        <f ca="1">MATCH($A$2,INDIRECT("'"&amp;INDEX('הוראות שימוש'!$A$33:$A$44,$B70)&amp;"'!$B$"&amp;3+IF(B70&lt;&gt;B69,0,F69)&amp;":$B$1500"),0)+IF(B70&lt;&gt;B69,0,F69)</f>
        <v>#VALUE!</v>
      </c>
    </row>
    <row r="71" spans="1:7" x14ac:dyDescent="0.2">
      <c r="A71" s="91" t="str">
        <f t="shared" ca="1" si="0"/>
        <v/>
      </c>
      <c r="B71" s="91" t="str">
        <f ca="1">IF(OR(B70="",AND(B70=$B$6,ROW(B70)&gt;$E$6+6)),"",IF(ROW(B70)&gt;=ROW($B$6)+SUM(E$6:$E70)-1,IF(B70=12,1,B70+1),B70))</f>
        <v/>
      </c>
      <c r="C71" s="94" t="str">
        <f ca="1">IF(B72="","",IF(ISERROR(F71),0,INDEX(INDIRECT("'"&amp;INDEX('הוראות שימוש'!$A$33:$A$44,$B71)&amp;"'!c3:c1500"),$F71)))</f>
        <v/>
      </c>
      <c r="D71" s="95" t="str">
        <f ca="1">IF(B72="","",IF(ISERROR(F71),0,INDEX(INDIRECT("'"&amp;INDEX('הוראות שימוש'!$A$33:$A$44,$B71)&amp;"'!d3:d1500"),$F71)))</f>
        <v/>
      </c>
      <c r="E71" s="1">
        <f ca="1">IF(B71=B70,0,COUNTIF(INDIRECT("'"&amp;INDEX('הוראות שימוש'!$A$33:$A$44,$B71)&amp;"'!B2:B1501"),$A$2)+(COUNTIF(INDIRECT("'"&amp;INDEX('הוראות שימוש'!$A$33:$A$44,$B71)&amp;"'!B2:B1501"),$A$2)=0))</f>
        <v>0</v>
      </c>
      <c r="F71" s="1" t="e">
        <f ca="1">MATCH($A$2,INDIRECT("'"&amp;INDEX('הוראות שימוש'!$A$33:$A$44,$B71)&amp;"'!$B$"&amp;3+IF(B71&lt;&gt;B70,0,F70)&amp;":$B$1500"),0)+IF(B71&lt;&gt;B70,0,F70)</f>
        <v>#VALUE!</v>
      </c>
    </row>
    <row r="72" spans="1:7" x14ac:dyDescent="0.2">
      <c r="A72" s="91" t="str">
        <f t="shared" ref="A72:A135" ca="1" si="1">IF(B73="","",IF(B71-B72=11,A71+1,A71))</f>
        <v/>
      </c>
      <c r="B72" s="91" t="str">
        <f ca="1">IF(OR(B71="",AND(B71=$B$6,ROW(B71)&gt;$E$6+6)),"",IF(ROW(B71)&gt;=ROW($B$6)+SUM(E$6:$E71)-1,IF(B71=12,1,B71+1),B71))</f>
        <v/>
      </c>
      <c r="C72" s="94" t="str">
        <f ca="1">IF(B73="","",IF(ISERROR(F72),0,INDEX(INDIRECT("'"&amp;INDEX('הוראות שימוש'!$A$33:$A$44,$B72)&amp;"'!c3:c1500"),$F72)))</f>
        <v/>
      </c>
      <c r="D72" s="95" t="str">
        <f ca="1">IF(B73="","",IF(ISERROR(F72),0,INDEX(INDIRECT("'"&amp;INDEX('הוראות שימוש'!$A$33:$A$44,$B72)&amp;"'!d3:d1500"),$F72)))</f>
        <v/>
      </c>
      <c r="E72" s="1">
        <f ca="1">IF(B72=B71,0,COUNTIF(INDIRECT("'"&amp;INDEX('הוראות שימוש'!$A$33:$A$44,$B72)&amp;"'!B2:B1501"),$A$2)+(COUNTIF(INDIRECT("'"&amp;INDEX('הוראות שימוש'!$A$33:$A$44,$B72)&amp;"'!B2:B1501"),$A$2)=0))</f>
        <v>0</v>
      </c>
      <c r="F72" s="1" t="e">
        <f ca="1">MATCH($A$2,INDIRECT("'"&amp;INDEX('הוראות שימוש'!$A$33:$A$44,$B72)&amp;"'!$B$"&amp;3+IF(B72&lt;&gt;B71,0,F71)&amp;":$B$1500"),0)+IF(B72&lt;&gt;B71,0,F71)</f>
        <v>#VALUE!</v>
      </c>
    </row>
    <row r="73" spans="1:7" x14ac:dyDescent="0.2">
      <c r="A73" s="91" t="str">
        <f t="shared" ca="1" si="1"/>
        <v/>
      </c>
      <c r="B73" s="91" t="str">
        <f ca="1">IF(OR(B72="",AND(B72=$B$6,ROW(B72)&gt;$E$6+6)),"",IF(ROW(B72)&gt;=ROW($B$6)+SUM(E$6:$E72)-1,IF(B72=12,1,B72+1),B72))</f>
        <v/>
      </c>
      <c r="C73" s="94" t="str">
        <f ca="1">IF(B74="","",IF(ISERROR(F73),0,INDEX(INDIRECT("'"&amp;INDEX('הוראות שימוש'!$A$33:$A$44,$B73)&amp;"'!c3:c1500"),$F73)))</f>
        <v/>
      </c>
      <c r="D73" s="95" t="str">
        <f ca="1">IF(B74="","",IF(ISERROR(F73),0,INDEX(INDIRECT("'"&amp;INDEX('הוראות שימוש'!$A$33:$A$44,$B73)&amp;"'!d3:d1500"),$F73)))</f>
        <v/>
      </c>
      <c r="E73" s="1">
        <f ca="1">IF(B73=B72,0,COUNTIF(INDIRECT("'"&amp;INDEX('הוראות שימוש'!$A$33:$A$44,$B73)&amp;"'!B2:B1501"),$A$2)+(COUNTIF(INDIRECT("'"&amp;INDEX('הוראות שימוש'!$A$33:$A$44,$B73)&amp;"'!B2:B1501"),$A$2)=0))</f>
        <v>0</v>
      </c>
      <c r="F73" s="1" t="e">
        <f ca="1">MATCH($A$2,INDIRECT("'"&amp;INDEX('הוראות שימוש'!$A$33:$A$44,$B73)&amp;"'!$B$"&amp;3+IF(B73&lt;&gt;B72,0,F72)&amp;":$B$1500"),0)+IF(B73&lt;&gt;B72,0,F72)</f>
        <v>#VALUE!</v>
      </c>
    </row>
    <row r="74" spans="1:7" x14ac:dyDescent="0.2">
      <c r="A74" s="91" t="str">
        <f t="shared" ca="1" si="1"/>
        <v/>
      </c>
      <c r="B74" s="91" t="str">
        <f ca="1">IF(OR(B73="",AND(B73=$B$6,ROW(B73)&gt;$E$6+6)),"",IF(ROW(B73)&gt;=ROW($B$6)+SUM(E$6:$E73)-1,IF(B73=12,1,B73+1),B73))</f>
        <v/>
      </c>
      <c r="C74" s="94" t="str">
        <f ca="1">IF(B75="","",IF(ISERROR(F74),0,INDEX(INDIRECT("'"&amp;INDEX('הוראות שימוש'!$A$33:$A$44,$B74)&amp;"'!c3:c1500"),$F74)))</f>
        <v/>
      </c>
      <c r="D74" s="95" t="str">
        <f ca="1">IF(B75="","",IF(ISERROR(F74),0,INDEX(INDIRECT("'"&amp;INDEX('הוראות שימוש'!$A$33:$A$44,$B74)&amp;"'!d3:d1500"),$F74)))</f>
        <v/>
      </c>
      <c r="E74" s="1">
        <f ca="1">IF(B74=B73,0,COUNTIF(INDIRECT("'"&amp;INDEX('הוראות שימוש'!$A$33:$A$44,$B74)&amp;"'!B2:B1501"),$A$2)+(COUNTIF(INDIRECT("'"&amp;INDEX('הוראות שימוש'!$A$33:$A$44,$B74)&amp;"'!B2:B1501"),$A$2)=0))</f>
        <v>0</v>
      </c>
      <c r="F74" s="1" t="e">
        <f ca="1">MATCH($A$2,INDIRECT("'"&amp;INDEX('הוראות שימוש'!$A$33:$A$44,$B74)&amp;"'!$B$"&amp;3+IF(B74&lt;&gt;B73,0,F73)&amp;":$B$1500"),0)+IF(B74&lt;&gt;B73,0,F73)</f>
        <v>#VALUE!</v>
      </c>
    </row>
    <row r="75" spans="1:7" x14ac:dyDescent="0.2">
      <c r="A75" s="91" t="str">
        <f t="shared" ca="1" si="1"/>
        <v/>
      </c>
      <c r="B75" s="91" t="str">
        <f ca="1">IF(OR(B74="",AND(B74=$B$6,ROW(B74)&gt;$E$6+6)),"",IF(ROW(B74)&gt;=ROW($B$6)+SUM(E$6:$E74)-1,IF(B74=12,1,B74+1),B74))</f>
        <v/>
      </c>
      <c r="C75" s="94" t="str">
        <f ca="1">IF(B76="","",IF(ISERROR(F75),0,INDEX(INDIRECT("'"&amp;INDEX('הוראות שימוש'!$A$33:$A$44,$B75)&amp;"'!c3:c1500"),$F75)))</f>
        <v/>
      </c>
      <c r="D75" s="95" t="str">
        <f ca="1">IF(B76="","",IF(ISERROR(F75),0,INDEX(INDIRECT("'"&amp;INDEX('הוראות שימוש'!$A$33:$A$44,$B75)&amp;"'!d3:d1500"),$F75)))</f>
        <v/>
      </c>
      <c r="E75" s="1">
        <f ca="1">IF(B75=B74,0,COUNTIF(INDIRECT("'"&amp;INDEX('הוראות שימוש'!$A$33:$A$44,$B75)&amp;"'!B2:B1501"),$A$2)+(COUNTIF(INDIRECT("'"&amp;INDEX('הוראות שימוש'!$A$33:$A$44,$B75)&amp;"'!B2:B1501"),$A$2)=0))</f>
        <v>0</v>
      </c>
      <c r="F75" s="1" t="e">
        <f ca="1">MATCH($A$2,INDIRECT("'"&amp;INDEX('הוראות שימוש'!$A$33:$A$44,$B75)&amp;"'!$B$"&amp;3+IF(B75&lt;&gt;B74,0,F74)&amp;":$B$1500"),0)+IF(B75&lt;&gt;B74,0,F74)</f>
        <v>#VALUE!</v>
      </c>
    </row>
    <row r="76" spans="1:7" x14ac:dyDescent="0.2">
      <c r="A76" s="91" t="str">
        <f t="shared" ca="1" si="1"/>
        <v/>
      </c>
      <c r="B76" s="91" t="str">
        <f ca="1">IF(OR(B75="",AND(B75=$B$6,ROW(B75)&gt;$E$6+6)),"",IF(ROW(B75)&gt;=ROW($B$6)+SUM(E$6:$E75)-1,IF(B75=12,1,B75+1),B75))</f>
        <v/>
      </c>
      <c r="C76" s="94" t="str">
        <f ca="1">IF(B77="","",IF(ISERROR(F76),0,INDEX(INDIRECT("'"&amp;INDEX('הוראות שימוש'!$A$33:$A$44,$B76)&amp;"'!c3:c1500"),$F76)))</f>
        <v/>
      </c>
      <c r="D76" s="95" t="str">
        <f ca="1">IF(B77="","",IF(ISERROR(F76),0,INDEX(INDIRECT("'"&amp;INDEX('הוראות שימוש'!$A$33:$A$44,$B76)&amp;"'!d3:d1500"),$F76)))</f>
        <v/>
      </c>
      <c r="E76" s="1">
        <f ca="1">IF(B76=B75,0,COUNTIF(INDIRECT("'"&amp;INDEX('הוראות שימוש'!$A$33:$A$44,$B76)&amp;"'!B2:B1501"),$A$2)+(COUNTIF(INDIRECT("'"&amp;INDEX('הוראות שימוש'!$A$33:$A$44,$B76)&amp;"'!B2:B1501"),$A$2)=0))</f>
        <v>0</v>
      </c>
      <c r="F76" s="1" t="e">
        <f ca="1">MATCH($A$2,INDIRECT("'"&amp;INDEX('הוראות שימוש'!$A$33:$A$44,$B76)&amp;"'!$B$"&amp;3+IF(B76&lt;&gt;B75,0,F75)&amp;":$B$1500"),0)+IF(B76&lt;&gt;B75,0,F75)</f>
        <v>#VALUE!</v>
      </c>
    </row>
    <row r="77" spans="1:7" x14ac:dyDescent="0.2">
      <c r="A77" s="91" t="str">
        <f t="shared" ca="1" si="1"/>
        <v/>
      </c>
      <c r="B77" s="91" t="str">
        <f ca="1">IF(OR(B76="",AND(B76=$B$6,ROW(B76)&gt;$E$6+6)),"",IF(ROW(B76)&gt;=ROW($B$6)+SUM(E$6:$E76)-1,IF(B76=12,1,B76+1),B76))</f>
        <v/>
      </c>
      <c r="C77" s="94" t="str">
        <f ca="1">IF(B78="","",IF(ISERROR(F77),0,INDEX(INDIRECT("'"&amp;INDEX('הוראות שימוש'!$A$33:$A$44,$B77)&amp;"'!c3:c1500"),$F77)))</f>
        <v/>
      </c>
      <c r="D77" s="95" t="str">
        <f ca="1">IF(B78="","",IF(ISERROR(F77),0,INDEX(INDIRECT("'"&amp;INDEX('הוראות שימוש'!$A$33:$A$44,$B77)&amp;"'!d3:d1500"),$F77)))</f>
        <v/>
      </c>
      <c r="E77" s="1">
        <f ca="1">IF(B77=B76,0,COUNTIF(INDIRECT("'"&amp;INDEX('הוראות שימוש'!$A$33:$A$44,$B77)&amp;"'!B2:B1501"),$A$2)+(COUNTIF(INDIRECT("'"&amp;INDEX('הוראות שימוש'!$A$33:$A$44,$B77)&amp;"'!B2:B1501"),$A$2)=0))</f>
        <v>0</v>
      </c>
      <c r="F77" s="1" t="e">
        <f ca="1">MATCH($A$2,INDIRECT("'"&amp;INDEX('הוראות שימוש'!$A$33:$A$44,$B77)&amp;"'!$B$"&amp;3+IF(B77&lt;&gt;B76,0,F76)&amp;":$B$1500"),0)+IF(B77&lt;&gt;B76,0,F76)</f>
        <v>#VALUE!</v>
      </c>
    </row>
    <row r="78" spans="1:7" x14ac:dyDescent="0.2">
      <c r="A78" s="91" t="str">
        <f t="shared" ca="1" si="1"/>
        <v/>
      </c>
      <c r="B78" s="91" t="str">
        <f ca="1">IF(OR(B77="",AND(B77=$B$6,ROW(B77)&gt;$E$6+6)),"",IF(ROW(B77)&gt;=ROW($B$6)+SUM(E$6:$E77)-1,IF(B77=12,1,B77+1),B77))</f>
        <v/>
      </c>
      <c r="C78" s="94" t="str">
        <f ca="1">IF(B79="","",IF(ISERROR(F78),0,INDEX(INDIRECT("'"&amp;INDEX('הוראות שימוש'!$A$33:$A$44,$B78)&amp;"'!c3:c1500"),$F78)))</f>
        <v/>
      </c>
      <c r="D78" s="95" t="str">
        <f ca="1">IF(B79="","",IF(ISERROR(F78),0,INDEX(INDIRECT("'"&amp;INDEX('הוראות שימוש'!$A$33:$A$44,$B78)&amp;"'!d3:d1500"),$F78)))</f>
        <v/>
      </c>
      <c r="E78" s="1">
        <f ca="1">IF(B78=B77,0,COUNTIF(INDIRECT("'"&amp;INDEX('הוראות שימוש'!$A$33:$A$44,$B78)&amp;"'!B2:B1501"),$A$2)+(COUNTIF(INDIRECT("'"&amp;INDEX('הוראות שימוש'!$A$33:$A$44,$B78)&amp;"'!B2:B1501"),$A$2)=0))</f>
        <v>0</v>
      </c>
      <c r="F78" s="1" t="e">
        <f ca="1">MATCH($A$2,INDIRECT("'"&amp;INDEX('הוראות שימוש'!$A$33:$A$44,$B78)&amp;"'!$B$"&amp;3+IF(B78&lt;&gt;B77,0,F77)&amp;":$B$1500"),0)+IF(B78&lt;&gt;B77,0,F77)</f>
        <v>#VALUE!</v>
      </c>
    </row>
    <row r="79" spans="1:7" x14ac:dyDescent="0.2">
      <c r="A79" s="91" t="str">
        <f t="shared" ca="1" si="1"/>
        <v/>
      </c>
      <c r="B79" s="91" t="str">
        <f ca="1">IF(OR(B78="",AND(B78=$B$6,ROW(B78)&gt;$E$6+6)),"",IF(ROW(B78)&gt;=ROW($B$6)+SUM(E$6:$E78)-1,IF(B78=12,1,B78+1),B78))</f>
        <v/>
      </c>
      <c r="C79" s="94" t="str">
        <f ca="1">IF(B80="","",IF(ISERROR(F79),0,INDEX(INDIRECT("'"&amp;INDEX('הוראות שימוש'!$A$33:$A$44,$B79)&amp;"'!c3:c1500"),$F79)))</f>
        <v/>
      </c>
      <c r="D79" s="95" t="str">
        <f ca="1">IF(B80="","",IF(ISERROR(F79),0,INDEX(INDIRECT("'"&amp;INDEX('הוראות שימוש'!$A$33:$A$44,$B79)&amp;"'!d3:d1500"),$F79)))</f>
        <v/>
      </c>
      <c r="E79" s="1">
        <f ca="1">IF(B79=B78,0,COUNTIF(INDIRECT("'"&amp;INDEX('הוראות שימוש'!$A$33:$A$44,$B79)&amp;"'!B2:B1501"),$A$2)+(COUNTIF(INDIRECT("'"&amp;INDEX('הוראות שימוש'!$A$33:$A$44,$B79)&amp;"'!B2:B1501"),$A$2)=0))</f>
        <v>0</v>
      </c>
      <c r="F79" s="1" t="e">
        <f ca="1">MATCH($A$2,INDIRECT("'"&amp;INDEX('הוראות שימוש'!$A$33:$A$44,$B79)&amp;"'!$B$"&amp;3+IF(B79&lt;&gt;B78,0,F78)&amp;":$B$1500"),0)+IF(B79&lt;&gt;B78,0,F78)</f>
        <v>#VALUE!</v>
      </c>
    </row>
    <row r="80" spans="1:7" x14ac:dyDescent="0.2">
      <c r="A80" s="91" t="str">
        <f t="shared" ca="1" si="1"/>
        <v/>
      </c>
      <c r="B80" s="91" t="str">
        <f ca="1">IF(OR(B79="",AND(B79=$B$6,ROW(B79)&gt;$E$6+6)),"",IF(ROW(B79)&gt;=ROW($B$6)+SUM(E$6:$E79)-1,IF(B79=12,1,B79+1),B79))</f>
        <v/>
      </c>
      <c r="C80" s="94" t="str">
        <f ca="1">IF(B81="","",IF(ISERROR(F80),0,INDEX(INDIRECT("'"&amp;INDEX('הוראות שימוש'!$A$33:$A$44,$B80)&amp;"'!c3:c1500"),$F80)))</f>
        <v/>
      </c>
      <c r="D80" s="95" t="str">
        <f ca="1">IF(B81="","",IF(ISERROR(F80),0,INDEX(INDIRECT("'"&amp;INDEX('הוראות שימוש'!$A$33:$A$44,$B80)&amp;"'!d3:d1500"),$F80)))</f>
        <v/>
      </c>
      <c r="E80" s="1">
        <f ca="1">IF(B80=B79,0,COUNTIF(INDIRECT("'"&amp;INDEX('הוראות שימוש'!$A$33:$A$44,$B80)&amp;"'!B2:B1501"),$A$2)+(COUNTIF(INDIRECT("'"&amp;INDEX('הוראות שימוש'!$A$33:$A$44,$B80)&amp;"'!B2:B1501"),$A$2)=0))</f>
        <v>0</v>
      </c>
      <c r="F80" s="1" t="e">
        <f ca="1">MATCH($A$2,INDIRECT("'"&amp;INDEX('הוראות שימוש'!$A$33:$A$44,$B80)&amp;"'!$B$"&amp;3+IF(B80&lt;&gt;B79,0,F79)&amp;":$B$1500"),0)+IF(B80&lt;&gt;B79,0,F79)</f>
        <v>#VALUE!</v>
      </c>
    </row>
    <row r="81" spans="1:6" x14ac:dyDescent="0.2">
      <c r="A81" s="91" t="str">
        <f t="shared" ca="1" si="1"/>
        <v/>
      </c>
      <c r="B81" s="91" t="str">
        <f ca="1">IF(OR(B80="",AND(B80=$B$6,ROW(B80)&gt;$E$6+6)),"",IF(ROW(B80)&gt;=ROW($B$6)+SUM(E$6:$E80)-1,IF(B80=12,1,B80+1),B80))</f>
        <v/>
      </c>
      <c r="C81" s="94" t="str">
        <f ca="1">IF(B82="","",IF(ISERROR(F81),0,INDEX(INDIRECT("'"&amp;INDEX('הוראות שימוש'!$A$33:$A$44,$B81)&amp;"'!c3:c1500"),$F81)))</f>
        <v/>
      </c>
      <c r="D81" s="95" t="str">
        <f ca="1">IF(B82="","",IF(ISERROR(F81),0,INDEX(INDIRECT("'"&amp;INDEX('הוראות שימוש'!$A$33:$A$44,$B81)&amp;"'!d3:d1500"),$F81)))</f>
        <v/>
      </c>
      <c r="E81" s="1">
        <f ca="1">IF(B81=B80,0,COUNTIF(INDIRECT("'"&amp;INDEX('הוראות שימוש'!$A$33:$A$44,$B81)&amp;"'!B2:B1501"),$A$2)+(COUNTIF(INDIRECT("'"&amp;INDEX('הוראות שימוש'!$A$33:$A$44,$B81)&amp;"'!B2:B1501"),$A$2)=0))</f>
        <v>0</v>
      </c>
      <c r="F81" s="1" t="e">
        <f ca="1">MATCH($A$2,INDIRECT("'"&amp;INDEX('הוראות שימוש'!$A$33:$A$44,$B81)&amp;"'!$B$"&amp;3+IF(B81&lt;&gt;B80,0,F80)&amp;":$B$1500"),0)+IF(B81&lt;&gt;B80,0,F80)</f>
        <v>#VALUE!</v>
      </c>
    </row>
    <row r="82" spans="1:6" x14ac:dyDescent="0.2">
      <c r="A82" s="91" t="str">
        <f t="shared" ca="1" si="1"/>
        <v/>
      </c>
      <c r="B82" s="91" t="str">
        <f ca="1">IF(OR(B81="",AND(B81=$B$6,ROW(B81)&gt;$E$6+6)),"",IF(ROW(B81)&gt;=ROW($B$6)+SUM(E$6:$E81)-1,IF(B81=12,1,B81+1),B81))</f>
        <v/>
      </c>
      <c r="C82" s="94" t="str">
        <f ca="1">IF(B83="","",IF(ISERROR(F82),0,INDEX(INDIRECT("'"&amp;INDEX('הוראות שימוש'!$A$33:$A$44,$B82)&amp;"'!c3:c1500"),$F82)))</f>
        <v/>
      </c>
      <c r="D82" s="95" t="str">
        <f ca="1">IF(B83="","",IF(ISERROR(F82),0,INDEX(INDIRECT("'"&amp;INDEX('הוראות שימוש'!$A$33:$A$44,$B82)&amp;"'!d3:d1500"),$F82)))</f>
        <v/>
      </c>
      <c r="E82" s="1">
        <f ca="1">IF(B82=B81,0,COUNTIF(INDIRECT("'"&amp;INDEX('הוראות שימוש'!$A$33:$A$44,$B82)&amp;"'!B2:B1501"),$A$2)+(COUNTIF(INDIRECT("'"&amp;INDEX('הוראות שימוש'!$A$33:$A$44,$B82)&amp;"'!B2:B1501"),$A$2)=0))</f>
        <v>0</v>
      </c>
      <c r="F82" s="1" t="e">
        <f ca="1">MATCH($A$2,INDIRECT("'"&amp;INDEX('הוראות שימוש'!$A$33:$A$44,$B82)&amp;"'!$B$"&amp;3+IF(B82&lt;&gt;B81,0,F81)&amp;":$B$1500"),0)+IF(B82&lt;&gt;B81,0,F81)</f>
        <v>#VALUE!</v>
      </c>
    </row>
    <row r="83" spans="1:6" x14ac:dyDescent="0.2">
      <c r="A83" s="91" t="str">
        <f t="shared" ca="1" si="1"/>
        <v/>
      </c>
      <c r="B83" s="91" t="str">
        <f ca="1">IF(OR(B82="",AND(B82=$B$6,ROW(B82)&gt;$E$6+6)),"",IF(ROW(B82)&gt;=ROW($B$6)+SUM(E$6:$E82)-1,IF(B82=12,1,B82+1),B82))</f>
        <v/>
      </c>
      <c r="C83" s="94" t="str">
        <f ca="1">IF(B84="","",IF(ISERROR(F83),0,INDEX(INDIRECT("'"&amp;INDEX('הוראות שימוש'!$A$33:$A$44,$B83)&amp;"'!c3:c1500"),$F83)))</f>
        <v/>
      </c>
      <c r="D83" s="95" t="str">
        <f ca="1">IF(B84="","",IF(ISERROR(F83),0,INDEX(INDIRECT("'"&amp;INDEX('הוראות שימוש'!$A$33:$A$44,$B83)&amp;"'!d3:d1500"),$F83)))</f>
        <v/>
      </c>
      <c r="E83" s="1">
        <f ca="1">IF(B83=B82,0,COUNTIF(INDIRECT("'"&amp;INDEX('הוראות שימוש'!$A$33:$A$44,$B83)&amp;"'!B2:B1501"),$A$2)+(COUNTIF(INDIRECT("'"&amp;INDEX('הוראות שימוש'!$A$33:$A$44,$B83)&amp;"'!B2:B1501"),$A$2)=0))</f>
        <v>0</v>
      </c>
      <c r="F83" s="1" t="e">
        <f ca="1">MATCH($A$2,INDIRECT("'"&amp;INDEX('הוראות שימוש'!$A$33:$A$44,$B83)&amp;"'!$B$"&amp;3+IF(B83&lt;&gt;B82,0,F82)&amp;":$B$1500"),0)+IF(B83&lt;&gt;B82,0,F82)</f>
        <v>#VALUE!</v>
      </c>
    </row>
    <row r="84" spans="1:6" x14ac:dyDescent="0.2">
      <c r="A84" s="91" t="str">
        <f t="shared" ca="1" si="1"/>
        <v/>
      </c>
      <c r="B84" s="91" t="str">
        <f ca="1">IF(OR(B83="",AND(B83=$B$6,ROW(B83)&gt;$E$6+6)),"",IF(ROW(B83)&gt;=ROW($B$6)+SUM(E$6:$E83)-1,IF(B83=12,1,B83+1),B83))</f>
        <v/>
      </c>
      <c r="C84" s="94" t="str">
        <f ca="1">IF(B85="","",IF(ISERROR(F84),0,INDEX(INDIRECT("'"&amp;INDEX('הוראות שימוש'!$A$33:$A$44,$B84)&amp;"'!c3:c1500"),$F84)))</f>
        <v/>
      </c>
      <c r="D84" s="95" t="str">
        <f ca="1">IF(B85="","",IF(ISERROR(F84),0,INDEX(INDIRECT("'"&amp;INDEX('הוראות שימוש'!$A$33:$A$44,$B84)&amp;"'!d3:d1500"),$F84)))</f>
        <v/>
      </c>
      <c r="E84" s="1">
        <f ca="1">IF(B84=B83,0,COUNTIF(INDIRECT("'"&amp;INDEX('הוראות שימוש'!$A$33:$A$44,$B84)&amp;"'!B2:B1501"),$A$2)+(COUNTIF(INDIRECT("'"&amp;INDEX('הוראות שימוש'!$A$33:$A$44,$B84)&amp;"'!B2:B1501"),$A$2)=0))</f>
        <v>0</v>
      </c>
      <c r="F84" s="1" t="e">
        <f ca="1">MATCH($A$2,INDIRECT("'"&amp;INDEX('הוראות שימוש'!$A$33:$A$44,$B84)&amp;"'!$B$"&amp;3+IF(B84&lt;&gt;B83,0,F83)&amp;":$B$1500"),0)+IF(B84&lt;&gt;B83,0,F83)</f>
        <v>#VALUE!</v>
      </c>
    </row>
    <row r="85" spans="1:6" x14ac:dyDescent="0.2">
      <c r="A85" s="91" t="str">
        <f t="shared" ca="1" si="1"/>
        <v/>
      </c>
      <c r="B85" s="91" t="str">
        <f ca="1">IF(OR(B84="",AND(B84=$B$6,ROW(B84)&gt;$E$6+6)),"",IF(ROW(B84)&gt;=ROW($B$6)+SUM(E$6:$E84)-1,IF(B84=12,1,B84+1),B84))</f>
        <v/>
      </c>
      <c r="C85" s="94" t="str">
        <f ca="1">IF(B86="","",IF(ISERROR(F85),0,INDEX(INDIRECT("'"&amp;INDEX('הוראות שימוש'!$A$33:$A$44,$B85)&amp;"'!c3:c1500"),$F85)))</f>
        <v/>
      </c>
      <c r="D85" s="95" t="str">
        <f ca="1">IF(B86="","",IF(ISERROR(F85),0,INDEX(INDIRECT("'"&amp;INDEX('הוראות שימוש'!$A$33:$A$44,$B85)&amp;"'!d3:d1500"),$F85)))</f>
        <v/>
      </c>
      <c r="E85" s="1">
        <f ca="1">IF(B85=B84,0,COUNTIF(INDIRECT("'"&amp;INDEX('הוראות שימוש'!$A$33:$A$44,$B85)&amp;"'!B2:B1501"),$A$2)+(COUNTIF(INDIRECT("'"&amp;INDEX('הוראות שימוש'!$A$33:$A$44,$B85)&amp;"'!B2:B1501"),$A$2)=0))</f>
        <v>0</v>
      </c>
      <c r="F85" s="1" t="e">
        <f ca="1">MATCH($A$2,INDIRECT("'"&amp;INDEX('הוראות שימוש'!$A$33:$A$44,$B85)&amp;"'!$B$"&amp;3+IF(B85&lt;&gt;B84,0,F84)&amp;":$B$1500"),0)+IF(B85&lt;&gt;B84,0,F84)</f>
        <v>#VALUE!</v>
      </c>
    </row>
    <row r="86" spans="1:6" x14ac:dyDescent="0.2">
      <c r="A86" s="91" t="str">
        <f t="shared" ca="1" si="1"/>
        <v/>
      </c>
      <c r="B86" s="91" t="str">
        <f ca="1">IF(OR(B85="",AND(B85=$B$6,ROW(B85)&gt;$E$6+6)),"",IF(ROW(B85)&gt;=ROW($B$6)+SUM(E$6:$E85)-1,IF(B85=12,1,B85+1),B85))</f>
        <v/>
      </c>
      <c r="C86" s="94" t="str">
        <f ca="1">IF(B87="","",IF(ISERROR(F86),0,INDEX(INDIRECT("'"&amp;INDEX('הוראות שימוש'!$A$33:$A$44,$B86)&amp;"'!c3:c1500"),$F86)))</f>
        <v/>
      </c>
      <c r="D86" s="95" t="str">
        <f ca="1">IF(B87="","",IF(ISERROR(F86),0,INDEX(INDIRECT("'"&amp;INDEX('הוראות שימוש'!$A$33:$A$44,$B86)&amp;"'!d3:d1500"),$F86)))</f>
        <v/>
      </c>
      <c r="E86" s="1">
        <f ca="1">IF(B86=B85,0,COUNTIF(INDIRECT("'"&amp;INDEX('הוראות שימוש'!$A$33:$A$44,$B86)&amp;"'!B2:B1501"),$A$2)+(COUNTIF(INDIRECT("'"&amp;INDEX('הוראות שימוש'!$A$33:$A$44,$B86)&amp;"'!B2:B1501"),$A$2)=0))</f>
        <v>0</v>
      </c>
      <c r="F86" s="1" t="e">
        <f ca="1">MATCH($A$2,INDIRECT("'"&amp;INDEX('הוראות שימוש'!$A$33:$A$44,$B86)&amp;"'!$B$"&amp;3+IF(B86&lt;&gt;B85,0,F85)&amp;":$B$1500"),0)+IF(B86&lt;&gt;B85,0,F85)</f>
        <v>#VALUE!</v>
      </c>
    </row>
    <row r="87" spans="1:6" x14ac:dyDescent="0.2">
      <c r="A87" s="91" t="str">
        <f t="shared" ca="1" si="1"/>
        <v/>
      </c>
      <c r="B87" s="91" t="str">
        <f ca="1">IF(OR(B86="",AND(B86=$B$6,ROW(B86)&gt;$E$6+6)),"",IF(ROW(B86)&gt;=ROW($B$6)+SUM(E$6:$E86)-1,IF(B86=12,1,B86+1),B86))</f>
        <v/>
      </c>
      <c r="C87" s="94" t="str">
        <f ca="1">IF(B88="","",IF(ISERROR(F87),0,INDEX(INDIRECT("'"&amp;INDEX('הוראות שימוש'!$A$33:$A$44,$B87)&amp;"'!c3:c1500"),$F87)))</f>
        <v/>
      </c>
      <c r="D87" s="95" t="str">
        <f ca="1">IF(B88="","",IF(ISERROR(F87),0,INDEX(INDIRECT("'"&amp;INDEX('הוראות שימוש'!$A$33:$A$44,$B87)&amp;"'!d3:d1500"),$F87)))</f>
        <v/>
      </c>
      <c r="E87" s="1">
        <f ca="1">IF(B87=B86,0,COUNTIF(INDIRECT("'"&amp;INDEX('הוראות שימוש'!$A$33:$A$44,$B87)&amp;"'!B2:B1501"),$A$2)+(COUNTIF(INDIRECT("'"&amp;INDEX('הוראות שימוש'!$A$33:$A$44,$B87)&amp;"'!B2:B1501"),$A$2)=0))</f>
        <v>0</v>
      </c>
      <c r="F87" s="1" t="e">
        <f ca="1">MATCH($A$2,INDIRECT("'"&amp;INDEX('הוראות שימוש'!$A$33:$A$44,$B87)&amp;"'!$B$"&amp;3+IF(B87&lt;&gt;B86,0,F86)&amp;":$B$1500"),0)+IF(B87&lt;&gt;B86,0,F86)</f>
        <v>#VALUE!</v>
      </c>
    </row>
    <row r="88" spans="1:6" x14ac:dyDescent="0.2">
      <c r="A88" s="91" t="str">
        <f t="shared" ca="1" si="1"/>
        <v/>
      </c>
      <c r="B88" s="91" t="str">
        <f ca="1">IF(OR(B87="",AND(B87=$B$6,ROW(B87)&gt;$E$6+6)),"",IF(ROW(B87)&gt;=ROW($B$6)+SUM(E$6:$E87)-1,IF(B87=12,1,B87+1),B87))</f>
        <v/>
      </c>
      <c r="C88" s="94" t="str">
        <f ca="1">IF(B89="","",IF(ISERROR(F88),0,INDEX(INDIRECT("'"&amp;INDEX('הוראות שימוש'!$A$33:$A$44,$B88)&amp;"'!c3:c1500"),$F88)))</f>
        <v/>
      </c>
      <c r="D88" s="95" t="str">
        <f ca="1">IF(B89="","",IF(ISERROR(F88),0,INDEX(INDIRECT("'"&amp;INDEX('הוראות שימוש'!$A$33:$A$44,$B88)&amp;"'!d3:d1500"),$F88)))</f>
        <v/>
      </c>
      <c r="E88" s="1">
        <f ca="1">IF(B88=B87,0,COUNTIF(INDIRECT("'"&amp;INDEX('הוראות שימוש'!$A$33:$A$44,$B88)&amp;"'!B2:B1501"),$A$2)+(COUNTIF(INDIRECT("'"&amp;INDEX('הוראות שימוש'!$A$33:$A$44,$B88)&amp;"'!B2:B1501"),$A$2)=0))</f>
        <v>0</v>
      </c>
      <c r="F88" s="1" t="e">
        <f ca="1">MATCH($A$2,INDIRECT("'"&amp;INDEX('הוראות שימוש'!$A$33:$A$44,$B88)&amp;"'!$B$"&amp;3+IF(B88&lt;&gt;B87,0,F87)&amp;":$B$1500"),0)+IF(B88&lt;&gt;B87,0,F87)</f>
        <v>#VALUE!</v>
      </c>
    </row>
    <row r="89" spans="1:6" x14ac:dyDescent="0.2">
      <c r="A89" s="91" t="str">
        <f t="shared" ca="1" si="1"/>
        <v/>
      </c>
      <c r="B89" s="91" t="str">
        <f ca="1">IF(OR(B88="",AND(B88=$B$6,ROW(B88)&gt;$E$6+6)),"",IF(ROW(B88)&gt;=ROW($B$6)+SUM(E$6:$E88)-1,IF(B88=12,1,B88+1),B88))</f>
        <v/>
      </c>
      <c r="C89" s="94" t="str">
        <f ca="1">IF(B90="","",IF(ISERROR(F89),0,INDEX(INDIRECT("'"&amp;INDEX('הוראות שימוש'!$A$33:$A$44,$B89)&amp;"'!c3:c1500"),$F89)))</f>
        <v/>
      </c>
      <c r="D89" s="95" t="str">
        <f ca="1">IF(B90="","",IF(ISERROR(F89),0,INDEX(INDIRECT("'"&amp;INDEX('הוראות שימוש'!$A$33:$A$44,$B89)&amp;"'!d3:d1500"),$F89)))</f>
        <v/>
      </c>
      <c r="E89" s="1">
        <f ca="1">IF(B89=B88,0,COUNTIF(INDIRECT("'"&amp;INDEX('הוראות שימוש'!$A$33:$A$44,$B89)&amp;"'!B2:B1501"),$A$2)+(COUNTIF(INDIRECT("'"&amp;INDEX('הוראות שימוש'!$A$33:$A$44,$B89)&amp;"'!B2:B1501"),$A$2)=0))</f>
        <v>0</v>
      </c>
      <c r="F89" s="1" t="e">
        <f ca="1">MATCH($A$2,INDIRECT("'"&amp;INDEX('הוראות שימוש'!$A$33:$A$44,$B89)&amp;"'!$B$"&amp;3+IF(B89&lt;&gt;B88,0,F88)&amp;":$B$1500"),0)+IF(B89&lt;&gt;B88,0,F88)</f>
        <v>#VALUE!</v>
      </c>
    </row>
    <row r="90" spans="1:6" x14ac:dyDescent="0.2">
      <c r="A90" s="91" t="str">
        <f t="shared" ca="1" si="1"/>
        <v/>
      </c>
      <c r="B90" s="91" t="str">
        <f ca="1">IF(OR(B89="",AND(B89=$B$6,ROW(B89)&gt;$E$6+6)),"",IF(ROW(B89)&gt;=ROW($B$6)+SUM(E$6:$E89)-1,IF(B89=12,1,B89+1),B89))</f>
        <v/>
      </c>
      <c r="C90" s="94" t="str">
        <f ca="1">IF(B91="","",IF(ISERROR(F90),0,INDEX(INDIRECT("'"&amp;INDEX('הוראות שימוש'!$A$33:$A$44,$B90)&amp;"'!c3:c1500"),$F90)))</f>
        <v/>
      </c>
      <c r="D90" s="95" t="str">
        <f ca="1">IF(B91="","",IF(ISERROR(F90),0,INDEX(INDIRECT("'"&amp;INDEX('הוראות שימוש'!$A$33:$A$44,$B90)&amp;"'!d3:d1500"),$F90)))</f>
        <v/>
      </c>
      <c r="E90" s="1">
        <f ca="1">IF(B90=B89,0,COUNTIF(INDIRECT("'"&amp;INDEX('הוראות שימוש'!$A$33:$A$44,$B90)&amp;"'!B2:B1501"),$A$2)+(COUNTIF(INDIRECT("'"&amp;INDEX('הוראות שימוש'!$A$33:$A$44,$B90)&amp;"'!B2:B1501"),$A$2)=0))</f>
        <v>0</v>
      </c>
      <c r="F90" s="1" t="e">
        <f ca="1">MATCH($A$2,INDIRECT("'"&amp;INDEX('הוראות שימוש'!$A$33:$A$44,$B90)&amp;"'!$B$"&amp;3+IF(B90&lt;&gt;B89,0,F89)&amp;":$B$1500"),0)+IF(B90&lt;&gt;B89,0,F89)</f>
        <v>#VALUE!</v>
      </c>
    </row>
    <row r="91" spans="1:6" x14ac:dyDescent="0.2">
      <c r="A91" s="91" t="str">
        <f t="shared" ca="1" si="1"/>
        <v/>
      </c>
      <c r="B91" s="91" t="str">
        <f ca="1">IF(OR(B90="",AND(B90=$B$6,ROW(B90)&gt;$E$6+6)),"",IF(ROW(B90)&gt;=ROW($B$6)+SUM(E$6:$E90)-1,IF(B90=12,1,B90+1),B90))</f>
        <v/>
      </c>
      <c r="C91" s="94" t="str">
        <f ca="1">IF(B92="","",IF(ISERROR(F91),0,INDEX(INDIRECT("'"&amp;INDEX('הוראות שימוש'!$A$33:$A$44,$B91)&amp;"'!c3:c1500"),$F91)))</f>
        <v/>
      </c>
      <c r="D91" s="95" t="str">
        <f ca="1">IF(B92="","",IF(ISERROR(F91),0,INDEX(INDIRECT("'"&amp;INDEX('הוראות שימוש'!$A$33:$A$44,$B91)&amp;"'!d3:d1500"),$F91)))</f>
        <v/>
      </c>
      <c r="E91" s="1">
        <f ca="1">IF(B91=B90,0,COUNTIF(INDIRECT("'"&amp;INDEX('הוראות שימוש'!$A$33:$A$44,$B91)&amp;"'!B2:B1501"),$A$2)+(COUNTIF(INDIRECT("'"&amp;INDEX('הוראות שימוש'!$A$33:$A$44,$B91)&amp;"'!B2:B1501"),$A$2)=0))</f>
        <v>0</v>
      </c>
      <c r="F91" s="1" t="e">
        <f ca="1">MATCH($A$2,INDIRECT("'"&amp;INDEX('הוראות שימוש'!$A$33:$A$44,$B91)&amp;"'!$B$"&amp;3+IF(B91&lt;&gt;B90,0,F90)&amp;":$B$1500"),0)+IF(B91&lt;&gt;B90,0,F90)</f>
        <v>#VALUE!</v>
      </c>
    </row>
    <row r="92" spans="1:6" x14ac:dyDescent="0.2">
      <c r="A92" s="91" t="str">
        <f t="shared" ca="1" si="1"/>
        <v/>
      </c>
      <c r="B92" s="91" t="str">
        <f ca="1">IF(OR(B91="",AND(B91=$B$6,ROW(B91)&gt;$E$6+6)),"",IF(ROW(B91)&gt;=ROW($B$6)+SUM(E$6:$E91)-1,IF(B91=12,1,B91+1),B91))</f>
        <v/>
      </c>
      <c r="C92" s="94" t="str">
        <f ca="1">IF(B93="","",IF(ISERROR(F92),0,INDEX(INDIRECT("'"&amp;INDEX('הוראות שימוש'!$A$33:$A$44,$B92)&amp;"'!c3:c1500"),$F92)))</f>
        <v/>
      </c>
      <c r="D92" s="95" t="str">
        <f ca="1">IF(B93="","",IF(ISERROR(F92),0,INDEX(INDIRECT("'"&amp;INDEX('הוראות שימוש'!$A$33:$A$44,$B92)&amp;"'!d3:d1500"),$F92)))</f>
        <v/>
      </c>
      <c r="E92" s="1">
        <f ca="1">IF(B92=B91,0,COUNTIF(INDIRECT("'"&amp;INDEX('הוראות שימוש'!$A$33:$A$44,$B92)&amp;"'!B2:B1501"),$A$2)+(COUNTIF(INDIRECT("'"&amp;INDEX('הוראות שימוש'!$A$33:$A$44,$B92)&amp;"'!B2:B1501"),$A$2)=0))</f>
        <v>0</v>
      </c>
      <c r="F92" s="1" t="e">
        <f ca="1">MATCH($A$2,INDIRECT("'"&amp;INDEX('הוראות שימוש'!$A$33:$A$44,$B92)&amp;"'!$B$"&amp;3+IF(B92&lt;&gt;B91,0,F91)&amp;":$B$1500"),0)+IF(B92&lt;&gt;B91,0,F91)</f>
        <v>#VALUE!</v>
      </c>
    </row>
    <row r="93" spans="1:6" x14ac:dyDescent="0.2">
      <c r="A93" s="91" t="str">
        <f t="shared" ca="1" si="1"/>
        <v/>
      </c>
      <c r="B93" s="91" t="str">
        <f ca="1">IF(OR(B92="",AND(B92=$B$6,ROW(B92)&gt;$E$6+6)),"",IF(ROW(B92)&gt;=ROW($B$6)+SUM(E$6:$E92)-1,IF(B92=12,1,B92+1),B92))</f>
        <v/>
      </c>
      <c r="C93" s="94" t="str">
        <f ca="1">IF(B94="","",IF(ISERROR(F93),0,INDEX(INDIRECT("'"&amp;INDEX('הוראות שימוש'!$A$33:$A$44,$B93)&amp;"'!c3:c1500"),$F93)))</f>
        <v/>
      </c>
      <c r="D93" s="95" t="str">
        <f ca="1">IF(B94="","",IF(ISERROR(F93),0,INDEX(INDIRECT("'"&amp;INDEX('הוראות שימוש'!$A$33:$A$44,$B93)&amp;"'!d3:d1500"),$F93)))</f>
        <v/>
      </c>
      <c r="E93" s="1">
        <f ca="1">IF(B93=B92,0,COUNTIF(INDIRECT("'"&amp;INDEX('הוראות שימוש'!$A$33:$A$44,$B93)&amp;"'!B2:B1501"),$A$2)+(COUNTIF(INDIRECT("'"&amp;INDEX('הוראות שימוש'!$A$33:$A$44,$B93)&amp;"'!B2:B1501"),$A$2)=0))</f>
        <v>0</v>
      </c>
      <c r="F93" s="1" t="e">
        <f ca="1">MATCH($A$2,INDIRECT("'"&amp;INDEX('הוראות שימוש'!$A$33:$A$44,$B93)&amp;"'!$B$"&amp;3+IF(B93&lt;&gt;B92,0,F92)&amp;":$B$1500"),0)+IF(B93&lt;&gt;B92,0,F92)</f>
        <v>#VALUE!</v>
      </c>
    </row>
    <row r="94" spans="1:6" x14ac:dyDescent="0.2">
      <c r="A94" s="91" t="str">
        <f t="shared" ca="1" si="1"/>
        <v/>
      </c>
      <c r="B94" s="91" t="str">
        <f ca="1">IF(OR(B93="",AND(B93=$B$6,ROW(B93)&gt;$E$6+6)),"",IF(ROW(B93)&gt;=ROW($B$6)+SUM(E$6:$E93)-1,IF(B93=12,1,B93+1),B93))</f>
        <v/>
      </c>
      <c r="C94" s="94" t="str">
        <f ca="1">IF(B95="","",IF(ISERROR(F94),0,INDEX(INDIRECT("'"&amp;INDEX('הוראות שימוש'!$A$33:$A$44,$B94)&amp;"'!c3:c1500"),$F94)))</f>
        <v/>
      </c>
      <c r="D94" s="95" t="str">
        <f ca="1">IF(B95="","",IF(ISERROR(F94),0,INDEX(INDIRECT("'"&amp;INDEX('הוראות שימוש'!$A$33:$A$44,$B94)&amp;"'!d3:d1500"),$F94)))</f>
        <v/>
      </c>
      <c r="E94" s="1">
        <f ca="1">IF(B94=B93,0,COUNTIF(INDIRECT("'"&amp;INDEX('הוראות שימוש'!$A$33:$A$44,$B94)&amp;"'!B2:B1501"),$A$2)+(COUNTIF(INDIRECT("'"&amp;INDEX('הוראות שימוש'!$A$33:$A$44,$B94)&amp;"'!B2:B1501"),$A$2)=0))</f>
        <v>0</v>
      </c>
      <c r="F94" s="1" t="e">
        <f ca="1">MATCH($A$2,INDIRECT("'"&amp;INDEX('הוראות שימוש'!$A$33:$A$44,$B94)&amp;"'!$B$"&amp;3+IF(B94&lt;&gt;B93,0,F93)&amp;":$B$1500"),0)+IF(B94&lt;&gt;B93,0,F93)</f>
        <v>#VALUE!</v>
      </c>
    </row>
    <row r="95" spans="1:6" x14ac:dyDescent="0.2">
      <c r="A95" s="91" t="str">
        <f t="shared" ca="1" si="1"/>
        <v/>
      </c>
      <c r="B95" s="91" t="str">
        <f ca="1">IF(OR(B94="",AND(B94=$B$6,ROW(B94)&gt;$E$6+6)),"",IF(ROW(B94)&gt;=ROW($B$6)+SUM(E$6:$E94)-1,IF(B94=12,1,B94+1),B94))</f>
        <v/>
      </c>
      <c r="C95" s="94" t="str">
        <f ca="1">IF(B96="","",IF(ISERROR(F95),0,INDEX(INDIRECT("'"&amp;INDEX('הוראות שימוש'!$A$33:$A$44,$B95)&amp;"'!c3:c1500"),$F95)))</f>
        <v/>
      </c>
      <c r="D95" s="95" t="str">
        <f ca="1">IF(B96="","",IF(ISERROR(F95),0,INDEX(INDIRECT("'"&amp;INDEX('הוראות שימוש'!$A$33:$A$44,$B95)&amp;"'!d3:d1500"),$F95)))</f>
        <v/>
      </c>
      <c r="E95" s="1">
        <f ca="1">IF(B95=B94,0,COUNTIF(INDIRECT("'"&amp;INDEX('הוראות שימוש'!$A$33:$A$44,$B95)&amp;"'!B2:B1501"),$A$2)+(COUNTIF(INDIRECT("'"&amp;INDEX('הוראות שימוש'!$A$33:$A$44,$B95)&amp;"'!B2:B1501"),$A$2)=0))</f>
        <v>0</v>
      </c>
      <c r="F95" s="1" t="e">
        <f ca="1">MATCH($A$2,INDIRECT("'"&amp;INDEX('הוראות שימוש'!$A$33:$A$44,$B95)&amp;"'!$B$"&amp;3+IF(B95&lt;&gt;B94,0,F94)&amp;":$B$1500"),0)+IF(B95&lt;&gt;B94,0,F94)</f>
        <v>#VALUE!</v>
      </c>
    </row>
    <row r="96" spans="1:6" x14ac:dyDescent="0.2">
      <c r="A96" s="91" t="str">
        <f t="shared" ca="1" si="1"/>
        <v/>
      </c>
      <c r="B96" s="91" t="str">
        <f ca="1">IF(OR(B95="",AND(B95=$B$6,ROW(B95)&gt;$E$6+6)),"",IF(ROW(B95)&gt;=ROW($B$6)+SUM(E$6:$E95)-1,IF(B95=12,1,B95+1),B95))</f>
        <v/>
      </c>
      <c r="C96" s="94" t="str">
        <f ca="1">IF(B97="","",IF(ISERROR(F96),0,INDEX(INDIRECT("'"&amp;INDEX('הוראות שימוש'!$A$33:$A$44,$B96)&amp;"'!c3:c1500"),$F96)))</f>
        <v/>
      </c>
      <c r="D96" s="95" t="str">
        <f ca="1">IF(B97="","",IF(ISERROR(F96),0,INDEX(INDIRECT("'"&amp;INDEX('הוראות שימוש'!$A$33:$A$44,$B96)&amp;"'!d3:d1500"),$F96)))</f>
        <v/>
      </c>
      <c r="E96" s="1">
        <f ca="1">IF(B96=B95,0,COUNTIF(INDIRECT("'"&amp;INDEX('הוראות שימוש'!$A$33:$A$44,$B96)&amp;"'!B2:B1501"),$A$2)+(COUNTIF(INDIRECT("'"&amp;INDEX('הוראות שימוש'!$A$33:$A$44,$B96)&amp;"'!B2:B1501"),$A$2)=0))</f>
        <v>0</v>
      </c>
      <c r="F96" s="1" t="e">
        <f ca="1">MATCH($A$2,INDIRECT("'"&amp;INDEX('הוראות שימוש'!$A$33:$A$44,$B96)&amp;"'!$B$"&amp;3+IF(B96&lt;&gt;B95,0,F95)&amp;":$B$1500"),0)+IF(B96&lt;&gt;B95,0,F95)</f>
        <v>#VALUE!</v>
      </c>
    </row>
    <row r="97" spans="1:6" x14ac:dyDescent="0.2">
      <c r="A97" s="91" t="str">
        <f t="shared" ca="1" si="1"/>
        <v/>
      </c>
      <c r="B97" s="91" t="str">
        <f ca="1">IF(OR(B96="",AND(B96=$B$6,ROW(B96)&gt;$E$6+6)),"",IF(ROW(B96)&gt;=ROW($B$6)+SUM(E$6:$E96)-1,IF(B96=12,1,B96+1),B96))</f>
        <v/>
      </c>
      <c r="C97" s="94" t="str">
        <f ca="1">IF(B98="","",IF(ISERROR(F97),0,INDEX(INDIRECT("'"&amp;INDEX('הוראות שימוש'!$A$33:$A$44,$B97)&amp;"'!c3:c1500"),$F97)))</f>
        <v/>
      </c>
      <c r="D97" s="95" t="str">
        <f ca="1">IF(B98="","",IF(ISERROR(F97),0,INDEX(INDIRECT("'"&amp;INDEX('הוראות שימוש'!$A$33:$A$44,$B97)&amp;"'!d3:d1500"),$F97)))</f>
        <v/>
      </c>
      <c r="E97" s="1">
        <f ca="1">IF(B97=B96,0,COUNTIF(INDIRECT("'"&amp;INDEX('הוראות שימוש'!$A$33:$A$44,$B97)&amp;"'!B2:B1501"),$A$2)+(COUNTIF(INDIRECT("'"&amp;INDEX('הוראות שימוש'!$A$33:$A$44,$B97)&amp;"'!B2:B1501"),$A$2)=0))</f>
        <v>0</v>
      </c>
      <c r="F97" s="1" t="e">
        <f ca="1">MATCH($A$2,INDIRECT("'"&amp;INDEX('הוראות שימוש'!$A$33:$A$44,$B97)&amp;"'!$B$"&amp;3+IF(B97&lt;&gt;B96,0,F96)&amp;":$B$1500"),0)+IF(B97&lt;&gt;B96,0,F96)</f>
        <v>#VALUE!</v>
      </c>
    </row>
    <row r="98" spans="1:6" x14ac:dyDescent="0.2">
      <c r="A98" s="91" t="str">
        <f t="shared" ca="1" si="1"/>
        <v/>
      </c>
      <c r="B98" s="91" t="str">
        <f ca="1">IF(OR(B97="",AND(B97=$B$6,ROW(B97)&gt;$E$6+6)),"",IF(ROW(B97)&gt;=ROW($B$6)+SUM(E$6:$E97)-1,IF(B97=12,1,B97+1),B97))</f>
        <v/>
      </c>
      <c r="C98" s="94" t="str">
        <f ca="1">IF(B99="","",IF(ISERROR(F98),0,INDEX(INDIRECT("'"&amp;INDEX('הוראות שימוש'!$A$33:$A$44,$B98)&amp;"'!c3:c1500"),$F98)))</f>
        <v/>
      </c>
      <c r="D98" s="95" t="str">
        <f ca="1">IF(B99="","",IF(ISERROR(F98),0,INDEX(INDIRECT("'"&amp;INDEX('הוראות שימוש'!$A$33:$A$44,$B98)&amp;"'!d3:d1500"),$F98)))</f>
        <v/>
      </c>
      <c r="E98" s="1">
        <f ca="1">IF(B98=B97,0,COUNTIF(INDIRECT("'"&amp;INDEX('הוראות שימוש'!$A$33:$A$44,$B98)&amp;"'!B2:B1501"),$A$2)+(COUNTIF(INDIRECT("'"&amp;INDEX('הוראות שימוש'!$A$33:$A$44,$B98)&amp;"'!B2:B1501"),$A$2)=0))</f>
        <v>0</v>
      </c>
      <c r="F98" s="1" t="e">
        <f ca="1">MATCH($A$2,INDIRECT("'"&amp;INDEX('הוראות שימוש'!$A$33:$A$44,$B98)&amp;"'!$B$"&amp;3+IF(B98&lt;&gt;B97,0,F97)&amp;":$B$1500"),0)+IF(B98&lt;&gt;B97,0,F97)</f>
        <v>#VALUE!</v>
      </c>
    </row>
    <row r="99" spans="1:6" x14ac:dyDescent="0.2">
      <c r="A99" s="91" t="str">
        <f t="shared" ca="1" si="1"/>
        <v/>
      </c>
      <c r="B99" s="91" t="str">
        <f ca="1">IF(OR(B98="",AND(B98=$B$6,ROW(B98)&gt;$E$6+6)),"",IF(ROW(B98)&gt;=ROW($B$6)+SUM(E$6:$E98)-1,IF(B98=12,1,B98+1),B98))</f>
        <v/>
      </c>
      <c r="C99" s="94" t="str">
        <f ca="1">IF(B100="","",IF(ISERROR(F99),0,INDEX(INDIRECT("'"&amp;INDEX('הוראות שימוש'!$A$33:$A$44,$B99)&amp;"'!c3:c1500"),$F99)))</f>
        <v/>
      </c>
      <c r="D99" s="95" t="str">
        <f ca="1">IF(B100="","",IF(ISERROR(F99),0,INDEX(INDIRECT("'"&amp;INDEX('הוראות שימוש'!$A$33:$A$44,$B99)&amp;"'!d3:d1500"),$F99)))</f>
        <v/>
      </c>
      <c r="E99" s="1">
        <f ca="1">IF(B99=B98,0,COUNTIF(INDIRECT("'"&amp;INDEX('הוראות שימוש'!$A$33:$A$44,$B99)&amp;"'!B2:B1501"),$A$2)+(COUNTIF(INDIRECT("'"&amp;INDEX('הוראות שימוש'!$A$33:$A$44,$B99)&amp;"'!B2:B1501"),$A$2)=0))</f>
        <v>0</v>
      </c>
      <c r="F99" s="1" t="e">
        <f ca="1">MATCH($A$2,INDIRECT("'"&amp;INDEX('הוראות שימוש'!$A$33:$A$44,$B99)&amp;"'!$B$"&amp;3+IF(B99&lt;&gt;B98,0,F98)&amp;":$B$1500"),0)+IF(B99&lt;&gt;B98,0,F98)</f>
        <v>#VALUE!</v>
      </c>
    </row>
    <row r="100" spans="1:6" x14ac:dyDescent="0.2">
      <c r="A100" s="91" t="str">
        <f t="shared" ca="1" si="1"/>
        <v/>
      </c>
      <c r="B100" s="91" t="str">
        <f ca="1">IF(OR(B99="",AND(B99=$B$6,ROW(B99)&gt;$E$6+6)),"",IF(ROW(B99)&gt;=ROW($B$6)+SUM(E$6:$E99)-1,IF(B99=12,1,B99+1),B99))</f>
        <v/>
      </c>
      <c r="C100" s="94" t="str">
        <f ca="1">IF(B101="","",IF(ISERROR(F100),0,INDEX(INDIRECT("'"&amp;INDEX('הוראות שימוש'!$A$33:$A$44,$B100)&amp;"'!c3:c1500"),$F100)))</f>
        <v/>
      </c>
      <c r="D100" s="95" t="str">
        <f ca="1">IF(B101="","",IF(ISERROR(F100),0,INDEX(INDIRECT("'"&amp;INDEX('הוראות שימוש'!$A$33:$A$44,$B100)&amp;"'!d3:d1500"),$F100)))</f>
        <v/>
      </c>
      <c r="E100" s="1">
        <f ca="1">IF(B100=B99,0,COUNTIF(INDIRECT("'"&amp;INDEX('הוראות שימוש'!$A$33:$A$44,$B100)&amp;"'!B2:B1501"),$A$2)+(COUNTIF(INDIRECT("'"&amp;INDEX('הוראות שימוש'!$A$33:$A$44,$B100)&amp;"'!B2:B1501"),$A$2)=0))</f>
        <v>0</v>
      </c>
      <c r="F100" s="1" t="e">
        <f ca="1">MATCH($A$2,INDIRECT("'"&amp;INDEX('הוראות שימוש'!$A$33:$A$44,$B100)&amp;"'!$B$"&amp;3+IF(B100&lt;&gt;B99,0,F99)&amp;":$B$1500"),0)+IF(B100&lt;&gt;B99,0,F99)</f>
        <v>#VALUE!</v>
      </c>
    </row>
    <row r="101" spans="1:6" x14ac:dyDescent="0.2">
      <c r="A101" s="91" t="str">
        <f t="shared" ca="1" si="1"/>
        <v/>
      </c>
      <c r="B101" s="91" t="str">
        <f ca="1">IF(OR(B100="",AND(B100=$B$6,ROW(B100)&gt;$E$6+6)),"",IF(ROW(B100)&gt;=ROW($B$6)+SUM(E$6:$E100)-1,IF(B100=12,1,B100+1),B100))</f>
        <v/>
      </c>
      <c r="C101" s="94" t="str">
        <f ca="1">IF(B102="","",IF(ISERROR(F101),0,INDEX(INDIRECT("'"&amp;INDEX('הוראות שימוש'!$A$33:$A$44,$B101)&amp;"'!c3:c1500"),$F101)))</f>
        <v/>
      </c>
      <c r="D101" s="95" t="str">
        <f ca="1">IF(B102="","",IF(ISERROR(F101),0,INDEX(INDIRECT("'"&amp;INDEX('הוראות שימוש'!$A$33:$A$44,$B101)&amp;"'!d3:d1500"),$F101)))</f>
        <v/>
      </c>
      <c r="E101" s="1">
        <f ca="1">IF(B101=B100,0,COUNTIF(INDIRECT("'"&amp;INDEX('הוראות שימוש'!$A$33:$A$44,$B101)&amp;"'!B2:B1501"),$A$2)+(COUNTIF(INDIRECT("'"&amp;INDEX('הוראות שימוש'!$A$33:$A$44,$B101)&amp;"'!B2:B1501"),$A$2)=0))</f>
        <v>0</v>
      </c>
      <c r="F101" s="1" t="e">
        <f ca="1">MATCH($A$2,INDIRECT("'"&amp;INDEX('הוראות שימוש'!$A$33:$A$44,$B101)&amp;"'!$B$"&amp;3+IF(B101&lt;&gt;B100,0,F100)&amp;":$B$1500"),0)+IF(B101&lt;&gt;B100,0,F100)</f>
        <v>#VALUE!</v>
      </c>
    </row>
    <row r="102" spans="1:6" x14ac:dyDescent="0.2">
      <c r="A102" s="91" t="str">
        <f t="shared" ca="1" si="1"/>
        <v/>
      </c>
      <c r="B102" s="91" t="str">
        <f ca="1">IF(OR(B101="",AND(B101=$B$6,ROW(B101)&gt;$E$6+6)),"",IF(ROW(B101)&gt;=ROW($B$6)+SUM(E$6:$E101)-1,IF(B101=12,1,B101+1),B101))</f>
        <v/>
      </c>
      <c r="C102" s="94" t="str">
        <f ca="1">IF(B103="","",IF(ISERROR(F102),0,INDEX(INDIRECT("'"&amp;INDEX('הוראות שימוש'!$A$33:$A$44,$B102)&amp;"'!c3:c1500"),$F102)))</f>
        <v/>
      </c>
      <c r="D102" s="95" t="str">
        <f ca="1">IF(B103="","",IF(ISERROR(F102),0,INDEX(INDIRECT("'"&amp;INDEX('הוראות שימוש'!$A$33:$A$44,$B102)&amp;"'!d3:d1500"),$F102)))</f>
        <v/>
      </c>
      <c r="E102" s="1">
        <f ca="1">IF(B102=B101,0,COUNTIF(INDIRECT("'"&amp;INDEX('הוראות שימוש'!$A$33:$A$44,$B102)&amp;"'!B2:B1501"),$A$2)+(COUNTIF(INDIRECT("'"&amp;INDEX('הוראות שימוש'!$A$33:$A$44,$B102)&amp;"'!B2:B1501"),$A$2)=0))</f>
        <v>0</v>
      </c>
      <c r="F102" s="1" t="e">
        <f ca="1">MATCH($A$2,INDIRECT("'"&amp;INDEX('הוראות שימוש'!$A$33:$A$44,$B102)&amp;"'!$B$"&amp;3+IF(B102&lt;&gt;B101,0,F101)&amp;":$B$1500"),0)+IF(B102&lt;&gt;B101,0,F101)</f>
        <v>#VALUE!</v>
      </c>
    </row>
    <row r="103" spans="1:6" x14ac:dyDescent="0.2">
      <c r="A103" s="91" t="str">
        <f t="shared" ca="1" si="1"/>
        <v/>
      </c>
      <c r="B103" s="91" t="str">
        <f ca="1">IF(OR(B102="",AND(B102=$B$6,ROW(B102)&gt;$E$6+6)),"",IF(ROW(B102)&gt;=ROW($B$6)+SUM(E$6:$E102)-1,IF(B102=12,1,B102+1),B102))</f>
        <v/>
      </c>
      <c r="C103" s="94" t="str">
        <f ca="1">IF(B104="","",IF(ISERROR(F103),0,INDEX(INDIRECT("'"&amp;INDEX('הוראות שימוש'!$A$33:$A$44,$B103)&amp;"'!c3:c1500"),$F103)))</f>
        <v/>
      </c>
      <c r="D103" s="95" t="str">
        <f ca="1">IF(B104="","",IF(ISERROR(F103),0,INDEX(INDIRECT("'"&amp;INDEX('הוראות שימוש'!$A$33:$A$44,$B103)&amp;"'!d3:d1500"),$F103)))</f>
        <v/>
      </c>
      <c r="E103" s="1">
        <f ca="1">IF(B103=B102,0,COUNTIF(INDIRECT("'"&amp;INDEX('הוראות שימוש'!$A$33:$A$44,$B103)&amp;"'!B2:B1501"),$A$2)+(COUNTIF(INDIRECT("'"&amp;INDEX('הוראות שימוש'!$A$33:$A$44,$B103)&amp;"'!B2:B1501"),$A$2)=0))</f>
        <v>0</v>
      </c>
      <c r="F103" s="1" t="e">
        <f ca="1">MATCH($A$2,INDIRECT("'"&amp;INDEX('הוראות שימוש'!$A$33:$A$44,$B103)&amp;"'!$B$"&amp;3+IF(B103&lt;&gt;B102,0,F102)&amp;":$B$1500"),0)+IF(B103&lt;&gt;B102,0,F102)</f>
        <v>#VALUE!</v>
      </c>
    </row>
    <row r="104" spans="1:6" x14ac:dyDescent="0.2">
      <c r="A104" s="91" t="str">
        <f t="shared" ca="1" si="1"/>
        <v/>
      </c>
      <c r="B104" s="91" t="str">
        <f ca="1">IF(OR(B103="",AND(B103=$B$6,ROW(B103)&gt;$E$6+6)),"",IF(ROW(B103)&gt;=ROW($B$6)+SUM(E$6:$E103)-1,IF(B103=12,1,B103+1),B103))</f>
        <v/>
      </c>
      <c r="C104" s="94" t="str">
        <f ca="1">IF(B105="","",IF(ISERROR(F104),0,INDEX(INDIRECT("'"&amp;INDEX('הוראות שימוש'!$A$33:$A$44,$B104)&amp;"'!c3:c1500"),$F104)))</f>
        <v/>
      </c>
      <c r="D104" s="95" t="str">
        <f ca="1">IF(B105="","",IF(ISERROR(F104),0,INDEX(INDIRECT("'"&amp;INDEX('הוראות שימוש'!$A$33:$A$44,$B104)&amp;"'!d3:d1500"),$F104)))</f>
        <v/>
      </c>
      <c r="E104" s="1">
        <f ca="1">IF(B104=B103,0,COUNTIF(INDIRECT("'"&amp;INDEX('הוראות שימוש'!$A$33:$A$44,$B104)&amp;"'!B2:B1501"),$A$2)+(COUNTIF(INDIRECT("'"&amp;INDEX('הוראות שימוש'!$A$33:$A$44,$B104)&amp;"'!B2:B1501"),$A$2)=0))</f>
        <v>0</v>
      </c>
      <c r="F104" s="1" t="e">
        <f ca="1">MATCH($A$2,INDIRECT("'"&amp;INDEX('הוראות שימוש'!$A$33:$A$44,$B104)&amp;"'!$B$"&amp;3+IF(B104&lt;&gt;B103,0,F103)&amp;":$B$1500"),0)+IF(B104&lt;&gt;B103,0,F103)</f>
        <v>#VALUE!</v>
      </c>
    </row>
    <row r="105" spans="1:6" x14ac:dyDescent="0.2">
      <c r="A105" s="91" t="str">
        <f t="shared" ca="1" si="1"/>
        <v/>
      </c>
      <c r="B105" s="91" t="str">
        <f ca="1">IF(OR(B104="",AND(B104=$B$6,ROW(B104)&gt;$E$6+6)),"",IF(ROW(B104)&gt;=ROW($B$6)+SUM(E$6:$E104)-1,IF(B104=12,1,B104+1),B104))</f>
        <v/>
      </c>
      <c r="C105" s="94" t="str">
        <f ca="1">IF(B106="","",IF(ISERROR(F105),0,INDEX(INDIRECT("'"&amp;INDEX('הוראות שימוש'!$A$33:$A$44,$B105)&amp;"'!c3:c1500"),$F105)))</f>
        <v/>
      </c>
      <c r="D105" s="95" t="str">
        <f ca="1">IF(B106="","",IF(ISERROR(F105),0,INDEX(INDIRECT("'"&amp;INDEX('הוראות שימוש'!$A$33:$A$44,$B105)&amp;"'!d3:d1500"),$F105)))</f>
        <v/>
      </c>
      <c r="E105" s="1">
        <f ca="1">IF(B105=B104,0,COUNTIF(INDIRECT("'"&amp;INDEX('הוראות שימוש'!$A$33:$A$44,$B105)&amp;"'!B2:B1501"),$A$2)+(COUNTIF(INDIRECT("'"&amp;INDEX('הוראות שימוש'!$A$33:$A$44,$B105)&amp;"'!B2:B1501"),$A$2)=0))</f>
        <v>0</v>
      </c>
      <c r="F105" s="1" t="e">
        <f ca="1">MATCH($A$2,INDIRECT("'"&amp;INDEX('הוראות שימוש'!$A$33:$A$44,$B105)&amp;"'!$B$"&amp;3+IF(B105&lt;&gt;B104,0,F104)&amp;":$B$1500"),0)+IF(B105&lt;&gt;B104,0,F104)</f>
        <v>#VALUE!</v>
      </c>
    </row>
    <row r="106" spans="1:6" x14ac:dyDescent="0.2">
      <c r="A106" s="91" t="str">
        <f t="shared" ca="1" si="1"/>
        <v/>
      </c>
      <c r="B106" s="91" t="str">
        <f ca="1">IF(OR(B105="",AND(B105=$B$6,ROW(B105)&gt;$E$6+6)),"",IF(ROW(B105)&gt;=ROW($B$6)+SUM(E$6:$E105)-1,IF(B105=12,1,B105+1),B105))</f>
        <v/>
      </c>
      <c r="C106" s="94" t="str">
        <f ca="1">IF(B107="","",IF(ISERROR(F106),0,INDEX(INDIRECT("'"&amp;INDEX('הוראות שימוש'!$A$33:$A$44,$B106)&amp;"'!c3:c1500"),$F106)))</f>
        <v/>
      </c>
      <c r="D106" s="95" t="str">
        <f ca="1">IF(B107="","",IF(ISERROR(F106),0,INDEX(INDIRECT("'"&amp;INDEX('הוראות שימוש'!$A$33:$A$44,$B106)&amp;"'!d3:d1500"),$F106)))</f>
        <v/>
      </c>
      <c r="E106" s="1">
        <f ca="1">IF(B106=B105,0,COUNTIF(INDIRECT("'"&amp;INDEX('הוראות שימוש'!$A$33:$A$44,$B106)&amp;"'!B2:B1501"),$A$2)+(COUNTIF(INDIRECT("'"&amp;INDEX('הוראות שימוש'!$A$33:$A$44,$B106)&amp;"'!B2:B1501"),$A$2)=0))</f>
        <v>0</v>
      </c>
      <c r="F106" s="1" t="e">
        <f ca="1">MATCH($A$2,INDIRECT("'"&amp;INDEX('הוראות שימוש'!$A$33:$A$44,$B106)&amp;"'!$B$"&amp;3+IF(B106&lt;&gt;B105,0,F105)&amp;":$B$1500"),0)+IF(B106&lt;&gt;B105,0,F105)</f>
        <v>#VALUE!</v>
      </c>
    </row>
    <row r="107" spans="1:6" x14ac:dyDescent="0.2">
      <c r="A107" s="91" t="str">
        <f t="shared" ca="1" si="1"/>
        <v/>
      </c>
      <c r="B107" s="91" t="str">
        <f ca="1">IF(OR(B106="",AND(B106=$B$6,ROW(B106)&gt;$E$6+6)),"",IF(ROW(B106)&gt;=ROW($B$6)+SUM(E$6:$E106)-1,IF(B106=12,1,B106+1),B106))</f>
        <v/>
      </c>
      <c r="C107" s="94" t="str">
        <f ca="1">IF(B108="","",IF(ISERROR(F107),0,INDEX(INDIRECT("'"&amp;INDEX('הוראות שימוש'!$A$33:$A$44,$B107)&amp;"'!c3:c1500"),$F107)))</f>
        <v/>
      </c>
      <c r="D107" s="95" t="str">
        <f ca="1">IF(B108="","",IF(ISERROR(F107),0,INDEX(INDIRECT("'"&amp;INDEX('הוראות שימוש'!$A$33:$A$44,$B107)&amp;"'!d3:d1500"),$F107)))</f>
        <v/>
      </c>
      <c r="E107" s="1">
        <f ca="1">IF(B107=B106,0,COUNTIF(INDIRECT("'"&amp;INDEX('הוראות שימוש'!$A$33:$A$44,$B107)&amp;"'!B2:B1501"),$A$2)+(COUNTIF(INDIRECT("'"&amp;INDEX('הוראות שימוש'!$A$33:$A$44,$B107)&amp;"'!B2:B1501"),$A$2)=0))</f>
        <v>0</v>
      </c>
      <c r="F107" s="1" t="e">
        <f ca="1">MATCH($A$2,INDIRECT("'"&amp;INDEX('הוראות שימוש'!$A$33:$A$44,$B107)&amp;"'!$B$"&amp;3+IF(B107&lt;&gt;B106,0,F106)&amp;":$B$1500"),0)+IF(B107&lt;&gt;B106,0,F106)</f>
        <v>#VALUE!</v>
      </c>
    </row>
    <row r="108" spans="1:6" x14ac:dyDescent="0.2">
      <c r="A108" s="91" t="str">
        <f t="shared" ca="1" si="1"/>
        <v/>
      </c>
      <c r="B108" s="91" t="str">
        <f ca="1">IF(OR(B107="",AND(B107=$B$6,ROW(B107)&gt;$E$6+6)),"",IF(ROW(B107)&gt;=ROW($B$6)+SUM(E$6:$E107)-1,IF(B107=12,1,B107+1),B107))</f>
        <v/>
      </c>
      <c r="C108" s="94" t="str">
        <f ca="1">IF(B109="","",IF(ISERROR(F108),0,INDEX(INDIRECT("'"&amp;INDEX('הוראות שימוש'!$A$33:$A$44,$B108)&amp;"'!c3:c1500"),$F108)))</f>
        <v/>
      </c>
      <c r="D108" s="95" t="str">
        <f ca="1">IF(B109="","",IF(ISERROR(F108),0,INDEX(INDIRECT("'"&amp;INDEX('הוראות שימוש'!$A$33:$A$44,$B108)&amp;"'!d3:d1500"),$F108)))</f>
        <v/>
      </c>
      <c r="E108" s="1">
        <f ca="1">IF(B108=B107,0,COUNTIF(INDIRECT("'"&amp;INDEX('הוראות שימוש'!$A$33:$A$44,$B108)&amp;"'!B2:B1501"),$A$2)+(COUNTIF(INDIRECT("'"&amp;INDEX('הוראות שימוש'!$A$33:$A$44,$B108)&amp;"'!B2:B1501"),$A$2)=0))</f>
        <v>0</v>
      </c>
      <c r="F108" s="1" t="e">
        <f ca="1">MATCH($A$2,INDIRECT("'"&amp;INDEX('הוראות שימוש'!$A$33:$A$44,$B108)&amp;"'!$B$"&amp;3+IF(B108&lt;&gt;B107,0,F107)&amp;":$B$1500"),0)+IF(B108&lt;&gt;B107,0,F107)</f>
        <v>#VALUE!</v>
      </c>
    </row>
    <row r="109" spans="1:6" x14ac:dyDescent="0.2">
      <c r="A109" s="91" t="str">
        <f t="shared" ca="1" si="1"/>
        <v/>
      </c>
      <c r="B109" s="91" t="str">
        <f ca="1">IF(OR(B108="",AND(B108=$B$6,ROW(B108)&gt;$E$6+6)),"",IF(ROW(B108)&gt;=ROW($B$6)+SUM(E$6:$E108)-1,IF(B108=12,1,B108+1),B108))</f>
        <v/>
      </c>
      <c r="C109" s="94" t="str">
        <f ca="1">IF(B110="","",IF(ISERROR(F109),0,INDEX(INDIRECT("'"&amp;INDEX('הוראות שימוש'!$A$33:$A$44,$B109)&amp;"'!c3:c1500"),$F109)))</f>
        <v/>
      </c>
      <c r="D109" s="95" t="str">
        <f ca="1">IF(B110="","",IF(ISERROR(F109),0,INDEX(INDIRECT("'"&amp;INDEX('הוראות שימוש'!$A$33:$A$44,$B109)&amp;"'!d3:d1500"),$F109)))</f>
        <v/>
      </c>
      <c r="E109" s="1">
        <f ca="1">IF(B109=B108,0,COUNTIF(INDIRECT("'"&amp;INDEX('הוראות שימוש'!$A$33:$A$44,$B109)&amp;"'!B2:B1501"),$A$2)+(COUNTIF(INDIRECT("'"&amp;INDEX('הוראות שימוש'!$A$33:$A$44,$B109)&amp;"'!B2:B1501"),$A$2)=0))</f>
        <v>0</v>
      </c>
      <c r="F109" s="1" t="e">
        <f ca="1">MATCH($A$2,INDIRECT("'"&amp;INDEX('הוראות שימוש'!$A$33:$A$44,$B109)&amp;"'!$B$"&amp;3+IF(B109&lt;&gt;B108,0,F108)&amp;":$B$1500"),0)+IF(B109&lt;&gt;B108,0,F108)</f>
        <v>#VALUE!</v>
      </c>
    </row>
    <row r="110" spans="1:6" x14ac:dyDescent="0.2">
      <c r="A110" s="91" t="str">
        <f t="shared" ca="1" si="1"/>
        <v/>
      </c>
      <c r="B110" s="91" t="str">
        <f ca="1">IF(OR(B109="",AND(B109=$B$6,ROW(B109)&gt;$E$6+6)),"",IF(ROW(B109)&gt;=ROW($B$6)+SUM(E$6:$E109)-1,IF(B109=12,1,B109+1),B109))</f>
        <v/>
      </c>
      <c r="C110" s="94" t="str">
        <f ca="1">IF(B111="","",IF(ISERROR(F110),0,INDEX(INDIRECT("'"&amp;INDEX('הוראות שימוש'!$A$33:$A$44,$B110)&amp;"'!c3:c1500"),$F110)))</f>
        <v/>
      </c>
      <c r="D110" s="95" t="str">
        <f ca="1">IF(B111="","",IF(ISERROR(F110),0,INDEX(INDIRECT("'"&amp;INDEX('הוראות שימוש'!$A$33:$A$44,$B110)&amp;"'!d3:d1500"),$F110)))</f>
        <v/>
      </c>
      <c r="E110" s="1">
        <f ca="1">IF(B110=B109,0,COUNTIF(INDIRECT("'"&amp;INDEX('הוראות שימוש'!$A$33:$A$44,$B110)&amp;"'!B2:B1501"),$A$2)+(COUNTIF(INDIRECT("'"&amp;INDEX('הוראות שימוש'!$A$33:$A$44,$B110)&amp;"'!B2:B1501"),$A$2)=0))</f>
        <v>0</v>
      </c>
      <c r="F110" s="1" t="e">
        <f ca="1">MATCH($A$2,INDIRECT("'"&amp;INDEX('הוראות שימוש'!$A$33:$A$44,$B110)&amp;"'!$B$"&amp;3+IF(B110&lt;&gt;B109,0,F109)&amp;":$B$1500"),0)+IF(B110&lt;&gt;B109,0,F109)</f>
        <v>#VALUE!</v>
      </c>
    </row>
    <row r="111" spans="1:6" x14ac:dyDescent="0.2">
      <c r="A111" s="91" t="str">
        <f t="shared" ca="1" si="1"/>
        <v/>
      </c>
      <c r="B111" s="91" t="str">
        <f ca="1">IF(OR(B110="",AND(B110=$B$6,ROW(B110)&gt;$E$6+6)),"",IF(ROW(B110)&gt;=ROW($B$6)+SUM(E$6:$E110)-1,IF(B110=12,1,B110+1),B110))</f>
        <v/>
      </c>
      <c r="C111" s="94" t="str">
        <f ca="1">IF(B112="","",IF(ISERROR(F111),0,INDEX(INDIRECT("'"&amp;INDEX('הוראות שימוש'!$A$33:$A$44,$B111)&amp;"'!c3:c1500"),$F111)))</f>
        <v/>
      </c>
      <c r="D111" s="95" t="str">
        <f ca="1">IF(B112="","",IF(ISERROR(F111),0,INDEX(INDIRECT("'"&amp;INDEX('הוראות שימוש'!$A$33:$A$44,$B111)&amp;"'!d3:d1500"),$F111)))</f>
        <v/>
      </c>
      <c r="E111" s="1">
        <f ca="1">IF(B111=B110,0,COUNTIF(INDIRECT("'"&amp;INDEX('הוראות שימוש'!$A$33:$A$44,$B111)&amp;"'!B2:B1501"),$A$2)+(COUNTIF(INDIRECT("'"&amp;INDEX('הוראות שימוש'!$A$33:$A$44,$B111)&amp;"'!B2:B1501"),$A$2)=0))</f>
        <v>0</v>
      </c>
      <c r="F111" s="1" t="e">
        <f ca="1">MATCH($A$2,INDIRECT("'"&amp;INDEX('הוראות שימוש'!$A$33:$A$44,$B111)&amp;"'!$B$"&amp;3+IF(B111&lt;&gt;B110,0,F110)&amp;":$B$1500"),0)+IF(B111&lt;&gt;B110,0,F110)</f>
        <v>#VALUE!</v>
      </c>
    </row>
    <row r="112" spans="1:6" x14ac:dyDescent="0.2">
      <c r="A112" s="91" t="str">
        <f t="shared" ca="1" si="1"/>
        <v/>
      </c>
      <c r="B112" s="91" t="str">
        <f ca="1">IF(OR(B111="",AND(B111=$B$6,ROW(B111)&gt;$E$6+6)),"",IF(ROW(B111)&gt;=ROW($B$6)+SUM(E$6:$E111)-1,IF(B111=12,1,B111+1),B111))</f>
        <v/>
      </c>
      <c r="C112" s="94" t="str">
        <f ca="1">IF(B113="","",IF(ISERROR(F112),0,INDEX(INDIRECT("'"&amp;INDEX('הוראות שימוש'!$A$33:$A$44,$B112)&amp;"'!c3:c1500"),$F112)))</f>
        <v/>
      </c>
      <c r="D112" s="95" t="str">
        <f ca="1">IF(B113="","",IF(ISERROR(F112),0,INDEX(INDIRECT("'"&amp;INDEX('הוראות שימוש'!$A$33:$A$44,$B112)&amp;"'!d3:d1500"),$F112)))</f>
        <v/>
      </c>
      <c r="E112" s="1">
        <f ca="1">IF(B112=B111,0,COUNTIF(INDIRECT("'"&amp;INDEX('הוראות שימוש'!$A$33:$A$44,$B112)&amp;"'!B2:B1501"),$A$2)+(COUNTIF(INDIRECT("'"&amp;INDEX('הוראות שימוש'!$A$33:$A$44,$B112)&amp;"'!B2:B1501"),$A$2)=0))</f>
        <v>0</v>
      </c>
      <c r="F112" s="1" t="e">
        <f ca="1">MATCH($A$2,INDIRECT("'"&amp;INDEX('הוראות שימוש'!$A$33:$A$44,$B112)&amp;"'!$B$"&amp;3+IF(B112&lt;&gt;B111,0,F111)&amp;":$B$1500"),0)+IF(B112&lt;&gt;B111,0,F111)</f>
        <v>#VALUE!</v>
      </c>
    </row>
    <row r="113" spans="1:6" x14ac:dyDescent="0.2">
      <c r="A113" s="91" t="str">
        <f t="shared" ca="1" si="1"/>
        <v/>
      </c>
      <c r="B113" s="91" t="str">
        <f ca="1">IF(OR(B112="",AND(B112=$B$6,ROW(B112)&gt;$E$6+6)),"",IF(ROW(B112)&gt;=ROW($B$6)+SUM(E$6:$E112)-1,IF(B112=12,1,B112+1),B112))</f>
        <v/>
      </c>
      <c r="C113" s="94" t="str">
        <f ca="1">IF(B114="","",IF(ISERROR(F113),0,INDEX(INDIRECT("'"&amp;INDEX('הוראות שימוש'!$A$33:$A$44,$B113)&amp;"'!c3:c1500"),$F113)))</f>
        <v/>
      </c>
      <c r="D113" s="95" t="str">
        <f ca="1">IF(B114="","",IF(ISERROR(F113),0,INDEX(INDIRECT("'"&amp;INDEX('הוראות שימוש'!$A$33:$A$44,$B113)&amp;"'!d3:d1500"),$F113)))</f>
        <v/>
      </c>
      <c r="E113" s="1">
        <f ca="1">IF(B113=B112,0,COUNTIF(INDIRECT("'"&amp;INDEX('הוראות שימוש'!$A$33:$A$44,$B113)&amp;"'!B2:B1501"),$A$2)+(COUNTIF(INDIRECT("'"&amp;INDEX('הוראות שימוש'!$A$33:$A$44,$B113)&amp;"'!B2:B1501"),$A$2)=0))</f>
        <v>0</v>
      </c>
      <c r="F113" s="1" t="e">
        <f ca="1">MATCH($A$2,INDIRECT("'"&amp;INDEX('הוראות שימוש'!$A$33:$A$44,$B113)&amp;"'!$B$"&amp;3+IF(B113&lt;&gt;B112,0,F112)&amp;":$B$1500"),0)+IF(B113&lt;&gt;B112,0,F112)</f>
        <v>#VALUE!</v>
      </c>
    </row>
    <row r="114" spans="1:6" x14ac:dyDescent="0.2">
      <c r="A114" s="91" t="str">
        <f t="shared" ca="1" si="1"/>
        <v/>
      </c>
      <c r="B114" s="91" t="str">
        <f ca="1">IF(OR(B113="",AND(B113=$B$6,ROW(B113)&gt;$E$6+6)),"",IF(ROW(B113)&gt;=ROW($B$6)+SUM(E$6:$E113)-1,IF(B113=12,1,B113+1),B113))</f>
        <v/>
      </c>
      <c r="C114" s="94" t="str">
        <f ca="1">IF(B115="","",IF(ISERROR(F114),0,INDEX(INDIRECT("'"&amp;INDEX('הוראות שימוש'!$A$33:$A$44,$B114)&amp;"'!c3:c1500"),$F114)))</f>
        <v/>
      </c>
      <c r="D114" s="95" t="str">
        <f ca="1">IF(B115="","",IF(ISERROR(F114),0,INDEX(INDIRECT("'"&amp;INDEX('הוראות שימוש'!$A$33:$A$44,$B114)&amp;"'!d3:d1500"),$F114)))</f>
        <v/>
      </c>
      <c r="E114" s="1">
        <f ca="1">IF(B114=B113,0,COUNTIF(INDIRECT("'"&amp;INDEX('הוראות שימוש'!$A$33:$A$44,$B114)&amp;"'!B2:B1501"),$A$2)+(COUNTIF(INDIRECT("'"&amp;INDEX('הוראות שימוש'!$A$33:$A$44,$B114)&amp;"'!B2:B1501"),$A$2)=0))</f>
        <v>0</v>
      </c>
      <c r="F114" s="1" t="e">
        <f ca="1">MATCH($A$2,INDIRECT("'"&amp;INDEX('הוראות שימוש'!$A$33:$A$44,$B114)&amp;"'!$B$"&amp;3+IF(B114&lt;&gt;B113,0,F113)&amp;":$B$1500"),0)+IF(B114&lt;&gt;B113,0,F113)</f>
        <v>#VALUE!</v>
      </c>
    </row>
    <row r="115" spans="1:6" x14ac:dyDescent="0.2">
      <c r="A115" s="91" t="str">
        <f t="shared" ca="1" si="1"/>
        <v/>
      </c>
      <c r="B115" s="91" t="str">
        <f ca="1">IF(OR(B114="",AND(B114=$B$6,ROW(B114)&gt;$E$6+6)),"",IF(ROW(B114)&gt;=ROW($B$6)+SUM(E$6:$E114)-1,IF(B114=12,1,B114+1),B114))</f>
        <v/>
      </c>
      <c r="C115" s="94" t="str">
        <f ca="1">IF(B116="","",IF(ISERROR(F115),0,INDEX(INDIRECT("'"&amp;INDEX('הוראות שימוש'!$A$33:$A$44,$B115)&amp;"'!c3:c1500"),$F115)))</f>
        <v/>
      </c>
      <c r="D115" s="95" t="str">
        <f ca="1">IF(B116="","",IF(ISERROR(F115),0,INDEX(INDIRECT("'"&amp;INDEX('הוראות שימוש'!$A$33:$A$44,$B115)&amp;"'!d3:d1500"),$F115)))</f>
        <v/>
      </c>
      <c r="E115" s="1">
        <f ca="1">IF(B115=B114,0,COUNTIF(INDIRECT("'"&amp;INDEX('הוראות שימוש'!$A$33:$A$44,$B115)&amp;"'!B2:B1501"),$A$2)+(COUNTIF(INDIRECT("'"&amp;INDEX('הוראות שימוש'!$A$33:$A$44,$B115)&amp;"'!B2:B1501"),$A$2)=0))</f>
        <v>0</v>
      </c>
      <c r="F115" s="1" t="e">
        <f ca="1">MATCH($A$2,INDIRECT("'"&amp;INDEX('הוראות שימוש'!$A$33:$A$44,$B115)&amp;"'!$B$"&amp;3+IF(B115&lt;&gt;B114,0,F114)&amp;":$B$1500"),0)+IF(B115&lt;&gt;B114,0,F114)</f>
        <v>#VALUE!</v>
      </c>
    </row>
    <row r="116" spans="1:6" x14ac:dyDescent="0.2">
      <c r="A116" s="91" t="str">
        <f t="shared" ca="1" si="1"/>
        <v/>
      </c>
      <c r="B116" s="91" t="str">
        <f ca="1">IF(OR(B115="",AND(B115=$B$6,ROW(B115)&gt;$E$6+6)),"",IF(ROW(B115)&gt;=ROW($B$6)+SUM(E$6:$E115)-1,IF(B115=12,1,B115+1),B115))</f>
        <v/>
      </c>
      <c r="C116" s="94" t="str">
        <f ca="1">IF(B117="","",IF(ISERROR(F116),0,INDEX(INDIRECT("'"&amp;INDEX('הוראות שימוש'!$A$33:$A$44,$B116)&amp;"'!c3:c1500"),$F116)))</f>
        <v/>
      </c>
      <c r="D116" s="95" t="str">
        <f ca="1">IF(B117="","",IF(ISERROR(F116),0,INDEX(INDIRECT("'"&amp;INDEX('הוראות שימוש'!$A$33:$A$44,$B116)&amp;"'!d3:d1500"),$F116)))</f>
        <v/>
      </c>
      <c r="E116" s="1">
        <f ca="1">IF(B116=B115,0,COUNTIF(INDIRECT("'"&amp;INDEX('הוראות שימוש'!$A$33:$A$44,$B116)&amp;"'!B2:B1501"),$A$2)+(COUNTIF(INDIRECT("'"&amp;INDEX('הוראות שימוש'!$A$33:$A$44,$B116)&amp;"'!B2:B1501"),$A$2)=0))</f>
        <v>0</v>
      </c>
      <c r="F116" s="1" t="e">
        <f ca="1">MATCH($A$2,INDIRECT("'"&amp;INDEX('הוראות שימוש'!$A$33:$A$44,$B116)&amp;"'!$B$"&amp;3+IF(B116&lt;&gt;B115,0,F115)&amp;":$B$1500"),0)+IF(B116&lt;&gt;B115,0,F115)</f>
        <v>#VALUE!</v>
      </c>
    </row>
    <row r="117" spans="1:6" x14ac:dyDescent="0.2">
      <c r="A117" s="91" t="str">
        <f t="shared" ca="1" si="1"/>
        <v/>
      </c>
      <c r="B117" s="91" t="str">
        <f ca="1">IF(OR(B116="",AND(B116=$B$6,ROW(B116)&gt;$E$6+6)),"",IF(ROW(B116)&gt;=ROW($B$6)+SUM(E$6:$E116)-1,IF(B116=12,1,B116+1),B116))</f>
        <v/>
      </c>
      <c r="C117" s="94" t="str">
        <f ca="1">IF(B118="","",IF(ISERROR(F117),0,INDEX(INDIRECT("'"&amp;INDEX('הוראות שימוש'!$A$33:$A$44,$B117)&amp;"'!c3:c1500"),$F117)))</f>
        <v/>
      </c>
      <c r="D117" s="95" t="str">
        <f ca="1">IF(B118="","",IF(ISERROR(F117),0,INDEX(INDIRECT("'"&amp;INDEX('הוראות שימוש'!$A$33:$A$44,$B117)&amp;"'!d3:d1500"),$F117)))</f>
        <v/>
      </c>
      <c r="E117" s="1">
        <f ca="1">IF(B117=B116,0,COUNTIF(INDIRECT("'"&amp;INDEX('הוראות שימוש'!$A$33:$A$44,$B117)&amp;"'!B2:B1501"),$A$2)+(COUNTIF(INDIRECT("'"&amp;INDEX('הוראות שימוש'!$A$33:$A$44,$B117)&amp;"'!B2:B1501"),$A$2)=0))</f>
        <v>0</v>
      </c>
      <c r="F117" s="1" t="e">
        <f ca="1">MATCH($A$2,INDIRECT("'"&amp;INDEX('הוראות שימוש'!$A$33:$A$44,$B117)&amp;"'!$B$"&amp;3+IF(B117&lt;&gt;B116,0,F116)&amp;":$B$1500"),0)+IF(B117&lt;&gt;B116,0,F116)</f>
        <v>#VALUE!</v>
      </c>
    </row>
    <row r="118" spans="1:6" x14ac:dyDescent="0.2">
      <c r="A118" s="91" t="str">
        <f t="shared" ca="1" si="1"/>
        <v/>
      </c>
      <c r="B118" s="91" t="str">
        <f ca="1">IF(OR(B117="",AND(B117=$B$6,ROW(B117)&gt;$E$6+6)),"",IF(ROW(B117)&gt;=ROW($B$6)+SUM(E$6:$E117)-1,IF(B117=12,1,B117+1),B117))</f>
        <v/>
      </c>
      <c r="C118" s="94" t="str">
        <f ca="1">IF(B119="","",IF(ISERROR(F118),0,INDEX(INDIRECT("'"&amp;INDEX('הוראות שימוש'!$A$33:$A$44,$B118)&amp;"'!c3:c1500"),$F118)))</f>
        <v/>
      </c>
      <c r="D118" s="95" t="str">
        <f ca="1">IF(B119="","",IF(ISERROR(F118),0,INDEX(INDIRECT("'"&amp;INDEX('הוראות שימוש'!$A$33:$A$44,$B118)&amp;"'!d3:d1500"),$F118)))</f>
        <v/>
      </c>
      <c r="E118" s="1">
        <f ca="1">IF(B118=B117,0,COUNTIF(INDIRECT("'"&amp;INDEX('הוראות שימוש'!$A$33:$A$44,$B118)&amp;"'!B2:B1501"),$A$2)+(COUNTIF(INDIRECT("'"&amp;INDEX('הוראות שימוש'!$A$33:$A$44,$B118)&amp;"'!B2:B1501"),$A$2)=0))</f>
        <v>0</v>
      </c>
      <c r="F118" s="1" t="e">
        <f ca="1">MATCH($A$2,INDIRECT("'"&amp;INDEX('הוראות שימוש'!$A$33:$A$44,$B118)&amp;"'!$B$"&amp;3+IF(B118&lt;&gt;B117,0,F117)&amp;":$B$1500"),0)+IF(B118&lt;&gt;B117,0,F117)</f>
        <v>#VALUE!</v>
      </c>
    </row>
    <row r="119" spans="1:6" x14ac:dyDescent="0.2">
      <c r="A119" s="91" t="str">
        <f t="shared" ca="1" si="1"/>
        <v/>
      </c>
      <c r="B119" s="91" t="str">
        <f ca="1">IF(OR(B118="",AND(B118=$B$6,ROW(B118)&gt;$E$6+6)),"",IF(ROW(B118)&gt;=ROW($B$6)+SUM(E$6:$E118)-1,IF(B118=12,1,B118+1),B118))</f>
        <v/>
      </c>
      <c r="C119" s="94" t="str">
        <f ca="1">IF(B120="","",IF(ISERROR(F119),0,INDEX(INDIRECT("'"&amp;INDEX('הוראות שימוש'!$A$33:$A$44,$B119)&amp;"'!c3:c1500"),$F119)))</f>
        <v/>
      </c>
      <c r="D119" s="95" t="str">
        <f ca="1">IF(B120="","",IF(ISERROR(F119),0,INDEX(INDIRECT("'"&amp;INDEX('הוראות שימוש'!$A$33:$A$44,$B119)&amp;"'!d3:d1500"),$F119)))</f>
        <v/>
      </c>
      <c r="E119" s="1">
        <f ca="1">IF(B119=B118,0,COUNTIF(INDIRECT("'"&amp;INDEX('הוראות שימוש'!$A$33:$A$44,$B119)&amp;"'!B2:B1501"),$A$2)+(COUNTIF(INDIRECT("'"&amp;INDEX('הוראות שימוש'!$A$33:$A$44,$B119)&amp;"'!B2:B1501"),$A$2)=0))</f>
        <v>0</v>
      </c>
      <c r="F119" s="1" t="e">
        <f ca="1">MATCH($A$2,INDIRECT("'"&amp;INDEX('הוראות שימוש'!$A$33:$A$44,$B119)&amp;"'!$B$"&amp;3+IF(B119&lt;&gt;B118,0,F118)&amp;":$B$1500"),0)+IF(B119&lt;&gt;B118,0,F118)</f>
        <v>#VALUE!</v>
      </c>
    </row>
    <row r="120" spans="1:6" x14ac:dyDescent="0.2">
      <c r="A120" s="91" t="str">
        <f t="shared" ca="1" si="1"/>
        <v/>
      </c>
      <c r="B120" s="91" t="str">
        <f ca="1">IF(OR(B119="",AND(B119=$B$6,ROW(B119)&gt;$E$6+6)),"",IF(ROW(B119)&gt;=ROW($B$6)+SUM(E$6:$E119)-1,IF(B119=12,1,B119+1),B119))</f>
        <v/>
      </c>
      <c r="C120" s="94" t="str">
        <f ca="1">IF(B121="","",IF(ISERROR(F120),0,INDEX(INDIRECT("'"&amp;INDEX('הוראות שימוש'!$A$33:$A$44,$B120)&amp;"'!c3:c1500"),$F120)))</f>
        <v/>
      </c>
      <c r="D120" s="95" t="str">
        <f ca="1">IF(B121="","",IF(ISERROR(F120),0,INDEX(INDIRECT("'"&amp;INDEX('הוראות שימוש'!$A$33:$A$44,$B120)&amp;"'!d3:d1500"),$F120)))</f>
        <v/>
      </c>
      <c r="E120" s="1">
        <f ca="1">IF(B120=B119,0,COUNTIF(INDIRECT("'"&amp;INDEX('הוראות שימוש'!$A$33:$A$44,$B120)&amp;"'!B2:B1501"),$A$2)+(COUNTIF(INDIRECT("'"&amp;INDEX('הוראות שימוש'!$A$33:$A$44,$B120)&amp;"'!B2:B1501"),$A$2)=0))</f>
        <v>0</v>
      </c>
      <c r="F120" s="1" t="e">
        <f ca="1">MATCH($A$2,INDIRECT("'"&amp;INDEX('הוראות שימוש'!$A$33:$A$44,$B120)&amp;"'!$B$"&amp;3+IF(B120&lt;&gt;B119,0,F119)&amp;":$B$1500"),0)+IF(B120&lt;&gt;B119,0,F119)</f>
        <v>#VALUE!</v>
      </c>
    </row>
    <row r="121" spans="1:6" x14ac:dyDescent="0.2">
      <c r="A121" s="91" t="str">
        <f t="shared" ca="1" si="1"/>
        <v/>
      </c>
      <c r="B121" s="91" t="str">
        <f ca="1">IF(OR(B120="",AND(B120=$B$6,ROW(B120)&gt;$E$6+6)),"",IF(ROW(B120)&gt;=ROW($B$6)+SUM(E$6:$E120)-1,IF(B120=12,1,B120+1),B120))</f>
        <v/>
      </c>
      <c r="C121" s="94" t="str">
        <f ca="1">IF(B122="","",IF(ISERROR(F121),0,INDEX(INDIRECT("'"&amp;INDEX('הוראות שימוש'!$A$33:$A$44,$B121)&amp;"'!c3:c1500"),$F121)))</f>
        <v/>
      </c>
      <c r="D121" s="95" t="str">
        <f ca="1">IF(B122="","",IF(ISERROR(F121),0,INDEX(INDIRECT("'"&amp;INDEX('הוראות שימוש'!$A$33:$A$44,$B121)&amp;"'!d3:d1500"),$F121)))</f>
        <v/>
      </c>
      <c r="E121" s="1">
        <f ca="1">IF(B121=B120,0,COUNTIF(INDIRECT("'"&amp;INDEX('הוראות שימוש'!$A$33:$A$44,$B121)&amp;"'!B2:B1501"),$A$2)+(COUNTIF(INDIRECT("'"&amp;INDEX('הוראות שימוש'!$A$33:$A$44,$B121)&amp;"'!B2:B1501"),$A$2)=0))</f>
        <v>0</v>
      </c>
      <c r="F121" s="1" t="e">
        <f ca="1">MATCH($A$2,INDIRECT("'"&amp;INDEX('הוראות שימוש'!$A$33:$A$44,$B121)&amp;"'!$B$"&amp;3+IF(B121&lt;&gt;B120,0,F120)&amp;":$B$1500"),0)+IF(B121&lt;&gt;B120,0,F120)</f>
        <v>#VALUE!</v>
      </c>
    </row>
    <row r="122" spans="1:6" x14ac:dyDescent="0.2">
      <c r="A122" s="91" t="str">
        <f t="shared" ca="1" si="1"/>
        <v/>
      </c>
      <c r="B122" s="91" t="str">
        <f ca="1">IF(OR(B121="",AND(B121=$B$6,ROW(B121)&gt;$E$6+6)),"",IF(ROW(B121)&gt;=ROW($B$6)+SUM(E$6:$E121)-1,IF(B121=12,1,B121+1),B121))</f>
        <v/>
      </c>
      <c r="C122" s="94" t="str">
        <f ca="1">IF(B123="","",IF(ISERROR(F122),0,INDEX(INDIRECT("'"&amp;INDEX('הוראות שימוש'!$A$33:$A$44,$B122)&amp;"'!c3:c1500"),$F122)))</f>
        <v/>
      </c>
      <c r="D122" s="95" t="str">
        <f ca="1">IF(B123="","",IF(ISERROR(F122),0,INDEX(INDIRECT("'"&amp;INDEX('הוראות שימוש'!$A$33:$A$44,$B122)&amp;"'!d3:d1500"),$F122)))</f>
        <v/>
      </c>
      <c r="E122" s="1">
        <f ca="1">IF(B122=B121,0,COUNTIF(INDIRECT("'"&amp;INDEX('הוראות שימוש'!$A$33:$A$44,$B122)&amp;"'!B2:B1501"),$A$2)+(COUNTIF(INDIRECT("'"&amp;INDEX('הוראות שימוש'!$A$33:$A$44,$B122)&amp;"'!B2:B1501"),$A$2)=0))</f>
        <v>0</v>
      </c>
      <c r="F122" s="1" t="e">
        <f ca="1">MATCH($A$2,INDIRECT("'"&amp;INDEX('הוראות שימוש'!$A$33:$A$44,$B122)&amp;"'!$B$"&amp;3+IF(B122&lt;&gt;B121,0,F121)&amp;":$B$1500"),0)+IF(B122&lt;&gt;B121,0,F121)</f>
        <v>#VALUE!</v>
      </c>
    </row>
    <row r="123" spans="1:6" x14ac:dyDescent="0.2">
      <c r="A123" s="91" t="str">
        <f t="shared" ca="1" si="1"/>
        <v/>
      </c>
      <c r="B123" s="91" t="str">
        <f ca="1">IF(OR(B122="",AND(B122=$B$6,ROW(B122)&gt;$E$6+6)),"",IF(ROW(B122)&gt;=ROW($B$6)+SUM(E$6:$E122)-1,IF(B122=12,1,B122+1),B122))</f>
        <v/>
      </c>
      <c r="C123" s="94" t="str">
        <f ca="1">IF(B124="","",IF(ISERROR(F123),0,INDEX(INDIRECT("'"&amp;INDEX('הוראות שימוש'!$A$33:$A$44,$B123)&amp;"'!c3:c1500"),$F123)))</f>
        <v/>
      </c>
      <c r="D123" s="95" t="str">
        <f ca="1">IF(B124="","",IF(ISERROR(F123),0,INDEX(INDIRECT("'"&amp;INDEX('הוראות שימוש'!$A$33:$A$44,$B123)&amp;"'!d3:d1500"),$F123)))</f>
        <v/>
      </c>
      <c r="E123" s="1">
        <f ca="1">IF(B123=B122,0,COUNTIF(INDIRECT("'"&amp;INDEX('הוראות שימוש'!$A$33:$A$44,$B123)&amp;"'!B2:B1501"),$A$2)+(COUNTIF(INDIRECT("'"&amp;INDEX('הוראות שימוש'!$A$33:$A$44,$B123)&amp;"'!B2:B1501"),$A$2)=0))</f>
        <v>0</v>
      </c>
      <c r="F123" s="1" t="e">
        <f ca="1">MATCH($A$2,INDIRECT("'"&amp;INDEX('הוראות שימוש'!$A$33:$A$44,$B123)&amp;"'!$B$"&amp;3+IF(B123&lt;&gt;B122,0,F122)&amp;":$B$1500"),0)+IF(B123&lt;&gt;B122,0,F122)</f>
        <v>#VALUE!</v>
      </c>
    </row>
    <row r="124" spans="1:6" x14ac:dyDescent="0.2">
      <c r="A124" s="91" t="str">
        <f t="shared" ca="1" si="1"/>
        <v/>
      </c>
      <c r="B124" s="91" t="str">
        <f ca="1">IF(OR(B123="",AND(B123=$B$6,ROW(B123)&gt;$E$6+6)),"",IF(ROW(B123)&gt;=ROW($B$6)+SUM(E$6:$E123)-1,IF(B123=12,1,B123+1),B123))</f>
        <v/>
      </c>
      <c r="C124" s="94" t="str">
        <f ca="1">IF(B125="","",IF(ISERROR(F124),0,INDEX(INDIRECT("'"&amp;INDEX('הוראות שימוש'!$A$33:$A$44,$B124)&amp;"'!c3:c1500"),$F124)))</f>
        <v/>
      </c>
      <c r="D124" s="95" t="str">
        <f ca="1">IF(B125="","",IF(ISERROR(F124),0,INDEX(INDIRECT("'"&amp;INDEX('הוראות שימוש'!$A$33:$A$44,$B124)&amp;"'!d3:d1500"),$F124)))</f>
        <v/>
      </c>
      <c r="E124" s="1">
        <f ca="1">IF(B124=B123,0,COUNTIF(INDIRECT("'"&amp;INDEX('הוראות שימוש'!$A$33:$A$44,$B124)&amp;"'!B2:B1501"),$A$2)+(COUNTIF(INDIRECT("'"&amp;INDEX('הוראות שימוש'!$A$33:$A$44,$B124)&amp;"'!B2:B1501"),$A$2)=0))</f>
        <v>0</v>
      </c>
      <c r="F124" s="1" t="e">
        <f ca="1">MATCH($A$2,INDIRECT("'"&amp;INDEX('הוראות שימוש'!$A$33:$A$44,$B124)&amp;"'!$B$"&amp;3+IF(B124&lt;&gt;B123,0,F123)&amp;":$B$1500"),0)+IF(B124&lt;&gt;B123,0,F123)</f>
        <v>#VALUE!</v>
      </c>
    </row>
    <row r="125" spans="1:6" x14ac:dyDescent="0.2">
      <c r="A125" s="91" t="str">
        <f t="shared" ca="1" si="1"/>
        <v/>
      </c>
      <c r="B125" s="91" t="str">
        <f ca="1">IF(OR(B124="",AND(B124=$B$6,ROW(B124)&gt;$E$6+6)),"",IF(ROW(B124)&gt;=ROW($B$6)+SUM(E$6:$E124)-1,IF(B124=12,1,B124+1),B124))</f>
        <v/>
      </c>
      <c r="C125" s="94" t="str">
        <f ca="1">IF(B126="","",IF(ISERROR(F125),0,INDEX(INDIRECT("'"&amp;INDEX('הוראות שימוש'!$A$33:$A$44,$B125)&amp;"'!c3:c1500"),$F125)))</f>
        <v/>
      </c>
      <c r="D125" s="95" t="str">
        <f ca="1">IF(B126="","",IF(ISERROR(F125),0,INDEX(INDIRECT("'"&amp;INDEX('הוראות שימוש'!$A$33:$A$44,$B125)&amp;"'!d3:d1500"),$F125)))</f>
        <v/>
      </c>
      <c r="E125" s="1">
        <f ca="1">IF(B125=B124,0,COUNTIF(INDIRECT("'"&amp;INDEX('הוראות שימוש'!$A$33:$A$44,$B125)&amp;"'!B2:B1501"),$A$2)+(COUNTIF(INDIRECT("'"&amp;INDEX('הוראות שימוש'!$A$33:$A$44,$B125)&amp;"'!B2:B1501"),$A$2)=0))</f>
        <v>0</v>
      </c>
      <c r="F125" s="1" t="e">
        <f ca="1">MATCH($A$2,INDIRECT("'"&amp;INDEX('הוראות שימוש'!$A$33:$A$44,$B125)&amp;"'!$B$"&amp;3+IF(B125&lt;&gt;B124,0,F124)&amp;":$B$1500"),0)+IF(B125&lt;&gt;B124,0,F124)</f>
        <v>#VALUE!</v>
      </c>
    </row>
    <row r="126" spans="1:6" x14ac:dyDescent="0.2">
      <c r="A126" s="91" t="str">
        <f t="shared" ca="1" si="1"/>
        <v/>
      </c>
      <c r="B126" s="91" t="str">
        <f ca="1">IF(OR(B125="",AND(B125=$B$6,ROW(B125)&gt;$E$6+6)),"",IF(ROW(B125)&gt;=ROW($B$6)+SUM(E$6:$E125)-1,IF(B125=12,1,B125+1),B125))</f>
        <v/>
      </c>
      <c r="C126" s="94" t="str">
        <f ca="1">IF(B127="","",IF(ISERROR(F126),0,INDEX(INDIRECT("'"&amp;INDEX('הוראות שימוש'!$A$33:$A$44,$B126)&amp;"'!c3:c1500"),$F126)))</f>
        <v/>
      </c>
      <c r="D126" s="95" t="str">
        <f ca="1">IF(B127="","",IF(ISERROR(F126),0,INDEX(INDIRECT("'"&amp;INDEX('הוראות שימוש'!$A$33:$A$44,$B126)&amp;"'!d3:d1500"),$F126)))</f>
        <v/>
      </c>
      <c r="E126" s="1">
        <f ca="1">IF(B126=B125,0,COUNTIF(INDIRECT("'"&amp;INDEX('הוראות שימוש'!$A$33:$A$44,$B126)&amp;"'!B2:B1501"),$A$2)+(COUNTIF(INDIRECT("'"&amp;INDEX('הוראות שימוש'!$A$33:$A$44,$B126)&amp;"'!B2:B1501"),$A$2)=0))</f>
        <v>0</v>
      </c>
      <c r="F126" s="1" t="e">
        <f ca="1">MATCH($A$2,INDIRECT("'"&amp;INDEX('הוראות שימוש'!$A$33:$A$44,$B126)&amp;"'!$B$"&amp;3+IF(B126&lt;&gt;B125,0,F125)&amp;":$B$1500"),0)+IF(B126&lt;&gt;B125,0,F125)</f>
        <v>#VALUE!</v>
      </c>
    </row>
    <row r="127" spans="1:6" x14ac:dyDescent="0.2">
      <c r="A127" s="91" t="str">
        <f t="shared" ca="1" si="1"/>
        <v/>
      </c>
      <c r="B127" s="91" t="str">
        <f ca="1">IF(OR(B126="",AND(B126=$B$6,ROW(B126)&gt;$E$6+6)),"",IF(ROW(B126)&gt;=ROW($B$6)+SUM(E$6:$E126)-1,IF(B126=12,1,B126+1),B126))</f>
        <v/>
      </c>
      <c r="C127" s="94" t="str">
        <f ca="1">IF(B128="","",IF(ISERROR(F127),0,INDEX(INDIRECT("'"&amp;INDEX('הוראות שימוש'!$A$33:$A$44,$B127)&amp;"'!c3:c1500"),$F127)))</f>
        <v/>
      </c>
      <c r="D127" s="95" t="str">
        <f ca="1">IF(B128="","",IF(ISERROR(F127),0,INDEX(INDIRECT("'"&amp;INDEX('הוראות שימוש'!$A$33:$A$44,$B127)&amp;"'!d3:d1500"),$F127)))</f>
        <v/>
      </c>
      <c r="E127" s="1">
        <f ca="1">IF(B127=B126,0,COUNTIF(INDIRECT("'"&amp;INDEX('הוראות שימוש'!$A$33:$A$44,$B127)&amp;"'!B2:B1501"),$A$2)+(COUNTIF(INDIRECT("'"&amp;INDEX('הוראות שימוש'!$A$33:$A$44,$B127)&amp;"'!B2:B1501"),$A$2)=0))</f>
        <v>0</v>
      </c>
      <c r="F127" s="1" t="e">
        <f ca="1">MATCH($A$2,INDIRECT("'"&amp;INDEX('הוראות שימוש'!$A$33:$A$44,$B127)&amp;"'!$B$"&amp;3+IF(B127&lt;&gt;B126,0,F126)&amp;":$B$1500"),0)+IF(B127&lt;&gt;B126,0,F126)</f>
        <v>#VALUE!</v>
      </c>
    </row>
    <row r="128" spans="1:6" x14ac:dyDescent="0.2">
      <c r="A128" s="91" t="str">
        <f t="shared" ca="1" si="1"/>
        <v/>
      </c>
      <c r="B128" s="91" t="str">
        <f ca="1">IF(OR(B127="",AND(B127=$B$6,ROW(B127)&gt;$E$6+6)),"",IF(ROW(B127)&gt;=ROW($B$6)+SUM(E$6:$E127)-1,IF(B127=12,1,B127+1),B127))</f>
        <v/>
      </c>
      <c r="C128" s="94" t="str">
        <f ca="1">IF(B129="","",IF(ISERROR(F128),0,INDEX(INDIRECT("'"&amp;INDEX('הוראות שימוש'!$A$33:$A$44,$B128)&amp;"'!c3:c1500"),$F128)))</f>
        <v/>
      </c>
      <c r="D128" s="95" t="str">
        <f ca="1">IF(B129="","",IF(ISERROR(F128),0,INDEX(INDIRECT("'"&amp;INDEX('הוראות שימוש'!$A$33:$A$44,$B128)&amp;"'!d3:d1500"),$F128)))</f>
        <v/>
      </c>
      <c r="E128" s="1">
        <f ca="1">IF(B128=B127,0,COUNTIF(INDIRECT("'"&amp;INDEX('הוראות שימוש'!$A$33:$A$44,$B128)&amp;"'!B2:B1501"),$A$2)+(COUNTIF(INDIRECT("'"&amp;INDEX('הוראות שימוש'!$A$33:$A$44,$B128)&amp;"'!B2:B1501"),$A$2)=0))</f>
        <v>0</v>
      </c>
      <c r="F128" s="1" t="e">
        <f ca="1">MATCH($A$2,INDIRECT("'"&amp;INDEX('הוראות שימוש'!$A$33:$A$44,$B128)&amp;"'!$B$"&amp;3+IF(B128&lt;&gt;B127,0,F127)&amp;":$B$1500"),0)+IF(B128&lt;&gt;B127,0,F127)</f>
        <v>#VALUE!</v>
      </c>
    </row>
    <row r="129" spans="1:6" x14ac:dyDescent="0.2">
      <c r="A129" s="91" t="str">
        <f t="shared" ca="1" si="1"/>
        <v/>
      </c>
      <c r="B129" s="91" t="str">
        <f ca="1">IF(OR(B128="",AND(B128=$B$6,ROW(B128)&gt;$E$6+6)),"",IF(ROW(B128)&gt;=ROW($B$6)+SUM(E$6:$E128)-1,IF(B128=12,1,B128+1),B128))</f>
        <v/>
      </c>
      <c r="C129" s="94" t="str">
        <f ca="1">IF(B130="","",IF(ISERROR(F129),0,INDEX(INDIRECT("'"&amp;INDEX('הוראות שימוש'!$A$33:$A$44,$B129)&amp;"'!c3:c1500"),$F129)))</f>
        <v/>
      </c>
      <c r="D129" s="95" t="str">
        <f ca="1">IF(B130="","",IF(ISERROR(F129),0,INDEX(INDIRECT("'"&amp;INDEX('הוראות שימוש'!$A$33:$A$44,$B129)&amp;"'!d3:d1500"),$F129)))</f>
        <v/>
      </c>
      <c r="E129" s="1">
        <f ca="1">IF(B129=B128,0,COUNTIF(INDIRECT("'"&amp;INDEX('הוראות שימוש'!$A$33:$A$44,$B129)&amp;"'!B2:B1501"),$A$2)+(COUNTIF(INDIRECT("'"&amp;INDEX('הוראות שימוש'!$A$33:$A$44,$B129)&amp;"'!B2:B1501"),$A$2)=0))</f>
        <v>0</v>
      </c>
      <c r="F129" s="1" t="e">
        <f ca="1">MATCH($A$2,INDIRECT("'"&amp;INDEX('הוראות שימוש'!$A$33:$A$44,$B129)&amp;"'!$B$"&amp;3+IF(B129&lt;&gt;B128,0,F128)&amp;":$B$1500"),0)+IF(B129&lt;&gt;B128,0,F128)</f>
        <v>#VALUE!</v>
      </c>
    </row>
    <row r="130" spans="1:6" x14ac:dyDescent="0.2">
      <c r="A130" s="91" t="str">
        <f t="shared" ca="1" si="1"/>
        <v/>
      </c>
      <c r="B130" s="91" t="str">
        <f ca="1">IF(OR(B129="",AND(B129=$B$6,ROW(B129)&gt;$E$6+6)),"",IF(ROW(B129)&gt;=ROW($B$6)+SUM(E$6:$E129)-1,IF(B129=12,1,B129+1),B129))</f>
        <v/>
      </c>
      <c r="C130" s="94" t="str">
        <f ca="1">IF(B131="","",IF(ISERROR(F130),0,INDEX(INDIRECT("'"&amp;INDEX('הוראות שימוש'!$A$33:$A$44,$B130)&amp;"'!c3:c1500"),$F130)))</f>
        <v/>
      </c>
      <c r="D130" s="95" t="str">
        <f ca="1">IF(B131="","",IF(ISERROR(F130),0,INDEX(INDIRECT("'"&amp;INDEX('הוראות שימוש'!$A$33:$A$44,$B130)&amp;"'!d3:d1500"),$F130)))</f>
        <v/>
      </c>
      <c r="E130" s="1">
        <f ca="1">IF(B130=B129,0,COUNTIF(INDIRECT("'"&amp;INDEX('הוראות שימוש'!$A$33:$A$44,$B130)&amp;"'!B2:B1501"),$A$2)+(COUNTIF(INDIRECT("'"&amp;INDEX('הוראות שימוש'!$A$33:$A$44,$B130)&amp;"'!B2:B1501"),$A$2)=0))</f>
        <v>0</v>
      </c>
      <c r="F130" s="1" t="e">
        <f ca="1">MATCH($A$2,INDIRECT("'"&amp;INDEX('הוראות שימוש'!$A$33:$A$44,$B130)&amp;"'!$B$"&amp;3+IF(B130&lt;&gt;B129,0,F129)&amp;":$B$1500"),0)+IF(B130&lt;&gt;B129,0,F129)</f>
        <v>#VALUE!</v>
      </c>
    </row>
    <row r="131" spans="1:6" x14ac:dyDescent="0.2">
      <c r="A131" s="91" t="str">
        <f t="shared" ca="1" si="1"/>
        <v/>
      </c>
      <c r="B131" s="91" t="str">
        <f ca="1">IF(OR(B130="",AND(B130=$B$6,ROW(B130)&gt;$E$6+6)),"",IF(ROW(B130)&gt;=ROW($B$6)+SUM(E$6:$E130)-1,IF(B130=12,1,B130+1),B130))</f>
        <v/>
      </c>
      <c r="C131" s="94" t="str">
        <f ca="1">IF(B132="","",IF(ISERROR(F131),0,INDEX(INDIRECT("'"&amp;INDEX('הוראות שימוש'!$A$33:$A$44,$B131)&amp;"'!c3:c1500"),$F131)))</f>
        <v/>
      </c>
      <c r="D131" s="95" t="str">
        <f ca="1">IF(B132="","",IF(ISERROR(F131),0,INDEX(INDIRECT("'"&amp;INDEX('הוראות שימוש'!$A$33:$A$44,$B131)&amp;"'!d3:d1500"),$F131)))</f>
        <v/>
      </c>
      <c r="E131" s="1">
        <f ca="1">IF(B131=B130,0,COUNTIF(INDIRECT("'"&amp;INDEX('הוראות שימוש'!$A$33:$A$44,$B131)&amp;"'!B2:B1501"),$A$2)+(COUNTIF(INDIRECT("'"&amp;INDEX('הוראות שימוש'!$A$33:$A$44,$B131)&amp;"'!B2:B1501"),$A$2)=0))</f>
        <v>0</v>
      </c>
      <c r="F131" s="1" t="e">
        <f ca="1">MATCH($A$2,INDIRECT("'"&amp;INDEX('הוראות שימוש'!$A$33:$A$44,$B131)&amp;"'!$B$"&amp;3+IF(B131&lt;&gt;B130,0,F130)&amp;":$B$1500"),0)+IF(B131&lt;&gt;B130,0,F130)</f>
        <v>#VALUE!</v>
      </c>
    </row>
    <row r="132" spans="1:6" x14ac:dyDescent="0.2">
      <c r="A132" s="91" t="str">
        <f t="shared" ca="1" si="1"/>
        <v/>
      </c>
      <c r="B132" s="91" t="str">
        <f ca="1">IF(OR(B131="",AND(B131=$B$6,ROW(B131)&gt;$E$6+6)),"",IF(ROW(B131)&gt;=ROW($B$6)+SUM(E$6:$E131)-1,IF(B131=12,1,B131+1),B131))</f>
        <v/>
      </c>
      <c r="C132" s="94" t="str">
        <f ca="1">IF(B133="","",IF(ISERROR(F132),0,INDEX(INDIRECT("'"&amp;INDEX('הוראות שימוש'!$A$33:$A$44,$B132)&amp;"'!c3:c1500"),$F132)))</f>
        <v/>
      </c>
      <c r="D132" s="95" t="str">
        <f ca="1">IF(B133="","",IF(ISERROR(F132),0,INDEX(INDIRECT("'"&amp;INDEX('הוראות שימוש'!$A$33:$A$44,$B132)&amp;"'!d3:d1500"),$F132)))</f>
        <v/>
      </c>
      <c r="E132" s="1">
        <f ca="1">IF(B132=B131,0,COUNTIF(INDIRECT("'"&amp;INDEX('הוראות שימוש'!$A$33:$A$44,$B132)&amp;"'!B2:B1501"),$A$2)+(COUNTIF(INDIRECT("'"&amp;INDEX('הוראות שימוש'!$A$33:$A$44,$B132)&amp;"'!B2:B1501"),$A$2)=0))</f>
        <v>0</v>
      </c>
      <c r="F132" s="1" t="e">
        <f ca="1">MATCH($A$2,INDIRECT("'"&amp;INDEX('הוראות שימוש'!$A$33:$A$44,$B132)&amp;"'!$B$"&amp;3+IF(B132&lt;&gt;B131,0,F131)&amp;":$B$1500"),0)+IF(B132&lt;&gt;B131,0,F131)</f>
        <v>#VALUE!</v>
      </c>
    </row>
    <row r="133" spans="1:6" x14ac:dyDescent="0.2">
      <c r="A133" s="91" t="str">
        <f t="shared" ca="1" si="1"/>
        <v/>
      </c>
      <c r="B133" s="91" t="str">
        <f ca="1">IF(OR(B132="",AND(B132=$B$6,ROW(B132)&gt;$E$6+6)),"",IF(ROW(B132)&gt;=ROW($B$6)+SUM(E$6:$E132)-1,IF(B132=12,1,B132+1),B132))</f>
        <v/>
      </c>
      <c r="C133" s="94" t="str">
        <f ca="1">IF(B134="","",IF(ISERROR(F133),0,INDEX(INDIRECT("'"&amp;INDEX('הוראות שימוש'!$A$33:$A$44,$B133)&amp;"'!c3:c1500"),$F133)))</f>
        <v/>
      </c>
      <c r="D133" s="95" t="str">
        <f ca="1">IF(B134="","",IF(ISERROR(F133),0,INDEX(INDIRECT("'"&amp;INDEX('הוראות שימוש'!$A$33:$A$44,$B133)&amp;"'!d3:d1500"),$F133)))</f>
        <v/>
      </c>
      <c r="E133" s="1">
        <f ca="1">IF(B133=B132,0,COUNTIF(INDIRECT("'"&amp;INDEX('הוראות שימוש'!$A$33:$A$44,$B133)&amp;"'!B2:B1501"),$A$2)+(COUNTIF(INDIRECT("'"&amp;INDEX('הוראות שימוש'!$A$33:$A$44,$B133)&amp;"'!B2:B1501"),$A$2)=0))</f>
        <v>0</v>
      </c>
      <c r="F133" s="1" t="e">
        <f ca="1">MATCH($A$2,INDIRECT("'"&amp;INDEX('הוראות שימוש'!$A$33:$A$44,$B133)&amp;"'!$B$"&amp;3+IF(B133&lt;&gt;B132,0,F132)&amp;":$B$1500"),0)+IF(B133&lt;&gt;B132,0,F132)</f>
        <v>#VALUE!</v>
      </c>
    </row>
    <row r="134" spans="1:6" x14ac:dyDescent="0.2">
      <c r="A134" s="91" t="str">
        <f t="shared" ca="1" si="1"/>
        <v/>
      </c>
      <c r="B134" s="91" t="str">
        <f ca="1">IF(OR(B133="",AND(B133=$B$6,ROW(B133)&gt;$E$6+6)),"",IF(ROW(B133)&gt;=ROW($B$6)+SUM(E$6:$E133)-1,IF(B133=12,1,B133+1),B133))</f>
        <v/>
      </c>
      <c r="C134" s="94" t="str">
        <f ca="1">IF(B135="","",IF(ISERROR(F134),0,INDEX(INDIRECT("'"&amp;INDEX('הוראות שימוש'!$A$33:$A$44,$B134)&amp;"'!c3:c1500"),$F134)))</f>
        <v/>
      </c>
      <c r="D134" s="95" t="str">
        <f ca="1">IF(B135="","",IF(ISERROR(F134),0,INDEX(INDIRECT("'"&amp;INDEX('הוראות שימוש'!$A$33:$A$44,$B134)&amp;"'!d3:d1500"),$F134)))</f>
        <v/>
      </c>
      <c r="E134" s="1">
        <f ca="1">IF(B134=B133,0,COUNTIF(INDIRECT("'"&amp;INDEX('הוראות שימוש'!$A$33:$A$44,$B134)&amp;"'!B2:B1501"),$A$2)+(COUNTIF(INDIRECT("'"&amp;INDEX('הוראות שימוש'!$A$33:$A$44,$B134)&amp;"'!B2:B1501"),$A$2)=0))</f>
        <v>0</v>
      </c>
      <c r="F134" s="1" t="e">
        <f ca="1">MATCH($A$2,INDIRECT("'"&amp;INDEX('הוראות שימוש'!$A$33:$A$44,$B134)&amp;"'!$B$"&amp;3+IF(B134&lt;&gt;B133,0,F133)&amp;":$B$1500"),0)+IF(B134&lt;&gt;B133,0,F133)</f>
        <v>#VALUE!</v>
      </c>
    </row>
    <row r="135" spans="1:6" x14ac:dyDescent="0.2">
      <c r="A135" s="91" t="str">
        <f t="shared" ca="1" si="1"/>
        <v/>
      </c>
      <c r="B135" s="91" t="str">
        <f ca="1">IF(OR(B134="",AND(B134=$B$6,ROW(B134)&gt;$E$6+6)),"",IF(ROW(B134)&gt;=ROW($B$6)+SUM(E$6:$E134)-1,IF(B134=12,1,B134+1),B134))</f>
        <v/>
      </c>
      <c r="C135" s="94" t="str">
        <f ca="1">IF(B136="","",IF(ISERROR(F135),0,INDEX(INDIRECT("'"&amp;INDEX('הוראות שימוש'!$A$33:$A$44,$B135)&amp;"'!c3:c1500"),$F135)))</f>
        <v/>
      </c>
      <c r="D135" s="95" t="str">
        <f ca="1">IF(B136="","",IF(ISERROR(F135),0,INDEX(INDIRECT("'"&amp;INDEX('הוראות שימוש'!$A$33:$A$44,$B135)&amp;"'!d3:d1500"),$F135)))</f>
        <v/>
      </c>
      <c r="E135" s="1">
        <f ca="1">IF(B135=B134,0,COUNTIF(INDIRECT("'"&amp;INDEX('הוראות שימוש'!$A$33:$A$44,$B135)&amp;"'!B2:B1501"),$A$2)+(COUNTIF(INDIRECT("'"&amp;INDEX('הוראות שימוש'!$A$33:$A$44,$B135)&amp;"'!B2:B1501"),$A$2)=0))</f>
        <v>0</v>
      </c>
      <c r="F135" s="1" t="e">
        <f ca="1">MATCH($A$2,INDIRECT("'"&amp;INDEX('הוראות שימוש'!$A$33:$A$44,$B135)&amp;"'!$B$"&amp;3+IF(B135&lt;&gt;B134,0,F134)&amp;":$B$1500"),0)+IF(B135&lt;&gt;B134,0,F134)</f>
        <v>#VALUE!</v>
      </c>
    </row>
    <row r="136" spans="1:6" x14ac:dyDescent="0.2">
      <c r="A136" s="91" t="str">
        <f t="shared" ref="A136:A147" ca="1" si="2">IF(B137="","",IF(B135-B136=11,A135+1,A135))</f>
        <v/>
      </c>
      <c r="B136" s="91" t="str">
        <f ca="1">IF(OR(B135="",AND(B135=$B$6,ROW(B135)&gt;$E$6+6)),"",IF(ROW(B135)&gt;=ROW($B$6)+SUM(E$6:$E135)-1,IF(B135=12,1,B135+1),B135))</f>
        <v/>
      </c>
      <c r="C136" s="94" t="str">
        <f ca="1">IF(B137="","",IF(ISERROR(F136),0,INDEX(INDIRECT("'"&amp;INDEX('הוראות שימוש'!$A$33:$A$44,$B136)&amp;"'!c3:c1500"),$F136)))</f>
        <v/>
      </c>
      <c r="D136" s="95" t="str">
        <f ca="1">IF(B137="","",IF(ISERROR(F136),0,INDEX(INDIRECT("'"&amp;INDEX('הוראות שימוש'!$A$33:$A$44,$B136)&amp;"'!d3:d1500"),$F136)))</f>
        <v/>
      </c>
      <c r="E136" s="1">
        <f ca="1">IF(B136=B135,0,COUNTIF(INDIRECT("'"&amp;INDEX('הוראות שימוש'!$A$33:$A$44,$B136)&amp;"'!B2:B1501"),$A$2)+(COUNTIF(INDIRECT("'"&amp;INDEX('הוראות שימוש'!$A$33:$A$44,$B136)&amp;"'!B2:B1501"),$A$2)=0))</f>
        <v>0</v>
      </c>
      <c r="F136" s="1" t="e">
        <f ca="1">MATCH($A$2,INDIRECT("'"&amp;INDEX('הוראות שימוש'!$A$33:$A$44,$B136)&amp;"'!$B$"&amp;3+IF(B136&lt;&gt;B135,0,F135)&amp;":$B$1500"),0)+IF(B136&lt;&gt;B135,0,F135)</f>
        <v>#VALUE!</v>
      </c>
    </row>
    <row r="137" spans="1:6" x14ac:dyDescent="0.2">
      <c r="A137" s="91" t="str">
        <f t="shared" ca="1" si="2"/>
        <v/>
      </c>
      <c r="B137" s="91" t="str">
        <f ca="1">IF(OR(B136="",AND(B136=$B$6,ROW(B136)&gt;$E$6+6)),"",IF(ROW(B136)&gt;=ROW($B$6)+SUM(E$6:$E136)-1,IF(B136=12,1,B136+1),B136))</f>
        <v/>
      </c>
      <c r="C137" s="94" t="str">
        <f ca="1">IF(B138="","",IF(ISERROR(F137),0,INDEX(INDIRECT("'"&amp;INDEX('הוראות שימוש'!$A$33:$A$44,$B137)&amp;"'!c3:c1500"),$F137)))</f>
        <v/>
      </c>
      <c r="D137" s="95" t="str">
        <f ca="1">IF(B138="","",IF(ISERROR(F137),0,INDEX(INDIRECT("'"&amp;INDEX('הוראות שימוש'!$A$33:$A$44,$B137)&amp;"'!d3:d1500"),$F137)))</f>
        <v/>
      </c>
      <c r="E137" s="1">
        <f ca="1">IF(B137=B136,0,COUNTIF(INDIRECT("'"&amp;INDEX('הוראות שימוש'!$A$33:$A$44,$B137)&amp;"'!B2:B1501"),$A$2)+(COUNTIF(INDIRECT("'"&amp;INDEX('הוראות שימוש'!$A$33:$A$44,$B137)&amp;"'!B2:B1501"),$A$2)=0))</f>
        <v>0</v>
      </c>
      <c r="F137" s="1" t="e">
        <f ca="1">MATCH($A$2,INDIRECT("'"&amp;INDEX('הוראות שימוש'!$A$33:$A$44,$B137)&amp;"'!$B$"&amp;3+IF(B137&lt;&gt;B136,0,F136)&amp;":$B$1500"),0)+IF(B137&lt;&gt;B136,0,F136)</f>
        <v>#VALUE!</v>
      </c>
    </row>
    <row r="138" spans="1:6" x14ac:dyDescent="0.2">
      <c r="A138" s="91" t="str">
        <f t="shared" ca="1" si="2"/>
        <v/>
      </c>
      <c r="B138" s="91" t="str">
        <f ca="1">IF(OR(B137="",AND(B137=$B$6,ROW(B137)&gt;$E$6+6)),"",IF(ROW(B137)&gt;=ROW($B$6)+SUM(E$6:$E137)-1,IF(B137=12,1,B137+1),B137))</f>
        <v/>
      </c>
      <c r="C138" s="94" t="str">
        <f ca="1">IF(B139="","",IF(ISERROR(F138),0,INDEX(INDIRECT("'"&amp;INDEX('הוראות שימוש'!$A$33:$A$44,$B138)&amp;"'!c3:c1500"),$F138)))</f>
        <v/>
      </c>
      <c r="D138" s="95" t="str">
        <f ca="1">IF(B139="","",IF(ISERROR(F138),0,INDEX(INDIRECT("'"&amp;INDEX('הוראות שימוש'!$A$33:$A$44,$B138)&amp;"'!d3:d1500"),$F138)))</f>
        <v/>
      </c>
      <c r="E138" s="1">
        <f ca="1">IF(B138=B137,0,COUNTIF(INDIRECT("'"&amp;INDEX('הוראות שימוש'!$A$33:$A$44,$B138)&amp;"'!B2:B1501"),$A$2)+(COUNTIF(INDIRECT("'"&amp;INDEX('הוראות שימוש'!$A$33:$A$44,$B138)&amp;"'!B2:B1501"),$A$2)=0))</f>
        <v>0</v>
      </c>
      <c r="F138" s="1" t="e">
        <f ca="1">MATCH($A$2,INDIRECT("'"&amp;INDEX('הוראות שימוש'!$A$33:$A$44,$B138)&amp;"'!$B$"&amp;3+IF(B138&lt;&gt;B137,0,F137)&amp;":$B$1500"),0)+IF(B138&lt;&gt;B137,0,F137)</f>
        <v>#VALUE!</v>
      </c>
    </row>
    <row r="139" spans="1:6" x14ac:dyDescent="0.2">
      <c r="A139" s="91" t="str">
        <f t="shared" ca="1" si="2"/>
        <v/>
      </c>
      <c r="B139" s="91" t="str">
        <f ca="1">IF(OR(B138="",AND(B138=$B$6,ROW(B138)&gt;$E$6+6)),"",IF(ROW(B138)&gt;=ROW($B$6)+SUM(E$6:$E138)-1,IF(B138=12,1,B138+1),B138))</f>
        <v/>
      </c>
      <c r="C139" s="94" t="str">
        <f ca="1">IF(B140="","",IF(ISERROR(F139),0,INDEX(INDIRECT("'"&amp;INDEX('הוראות שימוש'!$A$33:$A$44,$B139)&amp;"'!c3:c1500"),$F139)))</f>
        <v/>
      </c>
      <c r="D139" s="95" t="str">
        <f ca="1">IF(B140="","",IF(ISERROR(F139),0,INDEX(INDIRECT("'"&amp;INDEX('הוראות שימוש'!$A$33:$A$44,$B139)&amp;"'!d3:d1500"),$F139)))</f>
        <v/>
      </c>
      <c r="E139" s="1">
        <f ca="1">IF(B139=B138,0,COUNTIF(INDIRECT("'"&amp;INDEX('הוראות שימוש'!$A$33:$A$44,$B139)&amp;"'!B2:B1501"),$A$2)+(COUNTIF(INDIRECT("'"&amp;INDEX('הוראות שימוש'!$A$33:$A$44,$B139)&amp;"'!B2:B1501"),$A$2)=0))</f>
        <v>0</v>
      </c>
      <c r="F139" s="1" t="e">
        <f ca="1">MATCH($A$2,INDIRECT("'"&amp;INDEX('הוראות שימוש'!$A$33:$A$44,$B139)&amp;"'!$B$"&amp;3+IF(B139&lt;&gt;B138,0,F138)&amp;":$B$1500"),0)+IF(B139&lt;&gt;B138,0,F138)</f>
        <v>#VALUE!</v>
      </c>
    </row>
    <row r="140" spans="1:6" x14ac:dyDescent="0.2">
      <c r="A140" s="91" t="str">
        <f t="shared" ca="1" si="2"/>
        <v/>
      </c>
      <c r="B140" s="91" t="str">
        <f ca="1">IF(OR(B139="",AND(B139=$B$6,ROW(B139)&gt;$E$6+6)),"",IF(ROW(B139)&gt;=ROW($B$6)+SUM(E$6:$E139)-1,IF(B139=12,1,B139+1),B139))</f>
        <v/>
      </c>
      <c r="C140" s="94" t="str">
        <f ca="1">IF(B141="","",IF(ISERROR(F140),0,INDEX(INDIRECT("'"&amp;INDEX('הוראות שימוש'!$A$33:$A$44,$B140)&amp;"'!c3:c1500"),$F140)))</f>
        <v/>
      </c>
      <c r="D140" s="95" t="str">
        <f ca="1">IF(B141="","",IF(ISERROR(F140),0,INDEX(INDIRECT("'"&amp;INDEX('הוראות שימוש'!$A$33:$A$44,$B140)&amp;"'!d3:d1500"),$F140)))</f>
        <v/>
      </c>
      <c r="E140" s="1">
        <f ca="1">IF(B140=B139,0,COUNTIF(INDIRECT("'"&amp;INDEX('הוראות שימוש'!$A$33:$A$44,$B140)&amp;"'!B2:B1501"),$A$2)+(COUNTIF(INDIRECT("'"&amp;INDEX('הוראות שימוש'!$A$33:$A$44,$B140)&amp;"'!B2:B1501"),$A$2)=0))</f>
        <v>0</v>
      </c>
      <c r="F140" s="1" t="e">
        <f ca="1">MATCH($A$2,INDIRECT("'"&amp;INDEX('הוראות שימוש'!$A$33:$A$44,$B140)&amp;"'!$B$"&amp;3+IF(B140&lt;&gt;B139,0,F139)&amp;":$B$1500"),0)+IF(B140&lt;&gt;B139,0,F139)</f>
        <v>#VALUE!</v>
      </c>
    </row>
    <row r="141" spans="1:6" x14ac:dyDescent="0.2">
      <c r="A141" s="91" t="str">
        <f t="shared" ca="1" si="2"/>
        <v/>
      </c>
      <c r="B141" s="91" t="str">
        <f ca="1">IF(OR(B140="",AND(B140=$B$6,ROW(B140)&gt;$E$6+6)),"",IF(ROW(B140)&gt;=ROW($B$6)+SUM(E$6:$E140)-1,IF(B140=12,1,B140+1),B140))</f>
        <v/>
      </c>
      <c r="C141" s="94" t="str">
        <f ca="1">IF(B142="","",IF(ISERROR(F141),0,INDEX(INDIRECT("'"&amp;INDEX('הוראות שימוש'!$A$33:$A$44,$B141)&amp;"'!c3:c1500"),$F141)))</f>
        <v/>
      </c>
      <c r="D141" s="95" t="str">
        <f ca="1">IF(B142="","",IF(ISERROR(F141),0,INDEX(INDIRECT("'"&amp;INDEX('הוראות שימוש'!$A$33:$A$44,$B141)&amp;"'!d3:d1500"),$F141)))</f>
        <v/>
      </c>
      <c r="E141" s="1">
        <f ca="1">IF(B141=B140,0,COUNTIF(INDIRECT("'"&amp;INDEX('הוראות שימוש'!$A$33:$A$44,$B141)&amp;"'!B2:B1501"),$A$2)+(COUNTIF(INDIRECT("'"&amp;INDEX('הוראות שימוש'!$A$33:$A$44,$B141)&amp;"'!B2:B1501"),$A$2)=0))</f>
        <v>0</v>
      </c>
      <c r="F141" s="1" t="e">
        <f ca="1">MATCH($A$2,INDIRECT("'"&amp;INDEX('הוראות שימוש'!$A$33:$A$44,$B141)&amp;"'!$B$"&amp;3+IF(B141&lt;&gt;B140,0,F140)&amp;":$B$1500"),0)+IF(B141&lt;&gt;B140,0,F140)</f>
        <v>#VALUE!</v>
      </c>
    </row>
    <row r="142" spans="1:6" x14ac:dyDescent="0.2">
      <c r="A142" s="91" t="str">
        <f t="shared" ca="1" si="2"/>
        <v/>
      </c>
      <c r="B142" s="91" t="str">
        <f ca="1">IF(OR(B141="",AND(B141=$B$6,ROW(B141)&gt;$E$6+6)),"",IF(ROW(B141)&gt;=ROW($B$6)+SUM(E$6:$E141)-1,IF(B141=12,1,B141+1),B141))</f>
        <v/>
      </c>
      <c r="C142" s="94" t="str">
        <f ca="1">IF(B143="","",IF(ISERROR(F142),0,INDEX(INDIRECT("'"&amp;INDEX('הוראות שימוש'!$A$33:$A$44,$B142)&amp;"'!c3:c1500"),$F142)))</f>
        <v/>
      </c>
      <c r="D142" s="95" t="str">
        <f ca="1">IF(B143="","",IF(ISERROR(F142),0,INDEX(INDIRECT("'"&amp;INDEX('הוראות שימוש'!$A$33:$A$44,$B142)&amp;"'!d3:d1500"),$F142)))</f>
        <v/>
      </c>
      <c r="E142" s="1">
        <f ca="1">IF(B142=B141,0,COUNTIF(INDIRECT("'"&amp;INDEX('הוראות שימוש'!$A$33:$A$44,$B142)&amp;"'!B2:B1501"),$A$2)+(COUNTIF(INDIRECT("'"&amp;INDEX('הוראות שימוש'!$A$33:$A$44,$B142)&amp;"'!B2:B1501"),$A$2)=0))</f>
        <v>0</v>
      </c>
      <c r="F142" s="1" t="e">
        <f ca="1">MATCH($A$2,INDIRECT("'"&amp;INDEX('הוראות שימוש'!$A$33:$A$44,$B142)&amp;"'!$B$"&amp;3+IF(B142&lt;&gt;B141,0,F141)&amp;":$B$1500"),0)+IF(B142&lt;&gt;B141,0,F141)</f>
        <v>#VALUE!</v>
      </c>
    </row>
    <row r="143" spans="1:6" x14ac:dyDescent="0.2">
      <c r="A143" s="91" t="str">
        <f t="shared" ca="1" si="2"/>
        <v/>
      </c>
      <c r="B143" s="91" t="str">
        <f ca="1">IF(OR(B142="",AND(B142=$B$6,ROW(B142)&gt;$E$6+6)),"",IF(ROW(B142)&gt;=ROW($B$6)+SUM(E$6:$E142)-1,IF(B142=12,1,B142+1),B142))</f>
        <v/>
      </c>
      <c r="C143" s="94" t="str">
        <f ca="1">IF(B144="","",IF(ISERROR(F143),0,INDEX(INDIRECT("'"&amp;INDEX('הוראות שימוש'!$A$33:$A$44,$B143)&amp;"'!c3:c1500"),$F143)))</f>
        <v/>
      </c>
      <c r="D143" s="95" t="str">
        <f ca="1">IF(B144="","",IF(ISERROR(F143),0,INDEX(INDIRECT("'"&amp;INDEX('הוראות שימוש'!$A$33:$A$44,$B143)&amp;"'!d3:d1500"),$F143)))</f>
        <v/>
      </c>
      <c r="E143" s="1">
        <f ca="1">IF(B143=B142,0,COUNTIF(INDIRECT("'"&amp;INDEX('הוראות שימוש'!$A$33:$A$44,$B143)&amp;"'!B2:B1501"),$A$2)+(COUNTIF(INDIRECT("'"&amp;INDEX('הוראות שימוש'!$A$33:$A$44,$B143)&amp;"'!B2:B1501"),$A$2)=0))</f>
        <v>0</v>
      </c>
      <c r="F143" s="1" t="e">
        <f ca="1">MATCH($A$2,INDIRECT("'"&amp;INDEX('הוראות שימוש'!$A$33:$A$44,$B143)&amp;"'!$B$"&amp;3+IF(B143&lt;&gt;B142,0,F142)&amp;":$B$1500"),0)+IF(B143&lt;&gt;B142,0,F142)</f>
        <v>#VALUE!</v>
      </c>
    </row>
    <row r="144" spans="1:6" x14ac:dyDescent="0.2">
      <c r="A144" s="91" t="str">
        <f t="shared" ca="1" si="2"/>
        <v/>
      </c>
      <c r="B144" s="91" t="str">
        <f ca="1">IF(OR(B143="",AND(B143=$B$6,ROW(B143)&gt;$E$6+6)),"",IF(ROW(B143)&gt;=ROW($B$6)+SUM(E$6:$E143)-1,IF(B143=12,1,B143+1),B143))</f>
        <v/>
      </c>
      <c r="C144" s="94" t="str">
        <f ca="1">IF(B145="","",IF(ISERROR(F144),0,INDEX(INDIRECT("'"&amp;INDEX('הוראות שימוש'!$A$33:$A$44,$B144)&amp;"'!c3:c1500"),$F144)))</f>
        <v/>
      </c>
      <c r="D144" s="95" t="str">
        <f ca="1">IF(B145="","",IF(ISERROR(F144),0,INDEX(INDIRECT("'"&amp;INDEX('הוראות שימוש'!$A$33:$A$44,$B144)&amp;"'!d3:d1500"),$F144)))</f>
        <v/>
      </c>
      <c r="E144" s="1">
        <f ca="1">IF(B144=B143,0,COUNTIF(INDIRECT("'"&amp;INDEX('הוראות שימוש'!$A$33:$A$44,$B144)&amp;"'!B2:B1501"),$A$2)+(COUNTIF(INDIRECT("'"&amp;INDEX('הוראות שימוש'!$A$33:$A$44,$B144)&amp;"'!B2:B1501"),$A$2)=0))</f>
        <v>0</v>
      </c>
      <c r="F144" s="1" t="e">
        <f ca="1">MATCH($A$2,INDIRECT("'"&amp;INDEX('הוראות שימוש'!$A$33:$A$44,$B144)&amp;"'!$B$"&amp;3+IF(B144&lt;&gt;B143,0,F143)&amp;":$B$1500"),0)+IF(B144&lt;&gt;B143,0,F143)</f>
        <v>#VALUE!</v>
      </c>
    </row>
    <row r="145" spans="1:6" x14ac:dyDescent="0.2">
      <c r="A145" s="91" t="str">
        <f t="shared" ca="1" si="2"/>
        <v/>
      </c>
      <c r="B145" s="91" t="str">
        <f ca="1">IF(OR(B144="",AND(B144=$B$6,ROW(B144)&gt;$E$6+6)),"",IF(ROW(B144)&gt;=ROW($B$6)+SUM(E$6:$E144)-1,IF(B144=12,1,B144+1),B144))</f>
        <v/>
      </c>
      <c r="C145" s="94" t="str">
        <f ca="1">IF(B146="","",IF(ISERROR(F145),0,INDEX(INDIRECT("'"&amp;INDEX('הוראות שימוש'!$A$33:$A$44,$B145)&amp;"'!c3:c1500"),$F145)))</f>
        <v/>
      </c>
      <c r="D145" s="95" t="str">
        <f ca="1">IF(B146="","",IF(ISERROR(F145),0,INDEX(INDIRECT("'"&amp;INDEX('הוראות שימוש'!$A$33:$A$44,$B145)&amp;"'!d3:d1500"),$F145)))</f>
        <v/>
      </c>
      <c r="E145" s="1">
        <f ca="1">IF(B145=B144,0,COUNTIF(INDIRECT("'"&amp;INDEX('הוראות שימוש'!$A$33:$A$44,$B145)&amp;"'!B2:B1501"),$A$2)+(COUNTIF(INDIRECT("'"&amp;INDEX('הוראות שימוש'!$A$33:$A$44,$B145)&amp;"'!B2:B1501"),$A$2)=0))</f>
        <v>0</v>
      </c>
      <c r="F145" s="1" t="e">
        <f ca="1">MATCH($A$2,INDIRECT("'"&amp;INDEX('הוראות שימוש'!$A$33:$A$44,$B145)&amp;"'!$B$"&amp;3+IF(B145&lt;&gt;B144,0,F144)&amp;":$B$1500"),0)+IF(B145&lt;&gt;B144,0,F144)</f>
        <v>#VALUE!</v>
      </c>
    </row>
    <row r="146" spans="1:6" x14ac:dyDescent="0.2">
      <c r="A146" s="91" t="str">
        <f t="shared" ca="1" si="2"/>
        <v/>
      </c>
      <c r="B146" s="91" t="str">
        <f ca="1">IF(OR(B145="",AND(B145=$B$6,ROW(B145)&gt;$E$6+6)),"",IF(ROW(B145)&gt;=ROW($B$6)+SUM(E$6:$E145)-1,IF(B145=12,1,B145+1),B145))</f>
        <v/>
      </c>
      <c r="C146" s="94" t="str">
        <f ca="1">IF(B147="","",IF(ISERROR(F146),0,INDEX(INDIRECT("'"&amp;INDEX('הוראות שימוש'!$A$33:$A$44,$B146)&amp;"'!c3:c1500"),$F146)))</f>
        <v/>
      </c>
      <c r="D146" s="95" t="str">
        <f ca="1">IF(B147="","",IF(ISERROR(F146),0,INDEX(INDIRECT("'"&amp;INDEX('הוראות שימוש'!$A$33:$A$44,$B146)&amp;"'!d3:d1500"),$F146)))</f>
        <v/>
      </c>
      <c r="E146" s="1">
        <f ca="1">IF(B146=B145,0,COUNTIF(INDIRECT("'"&amp;INDEX('הוראות שימוש'!$A$33:$A$44,$B146)&amp;"'!B2:B1501"),$A$2)+(COUNTIF(INDIRECT("'"&amp;INDEX('הוראות שימוש'!$A$33:$A$44,$B146)&amp;"'!B2:B1501"),$A$2)=0))</f>
        <v>0</v>
      </c>
      <c r="F146" s="1" t="e">
        <f ca="1">MATCH($A$2,INDIRECT("'"&amp;INDEX('הוראות שימוש'!$A$33:$A$44,$B146)&amp;"'!$B$"&amp;3+IF(B146&lt;&gt;B145,0,F145)&amp;":$B$1500"),0)+IF(B146&lt;&gt;B145,0,F145)</f>
        <v>#VALUE!</v>
      </c>
    </row>
    <row r="147" spans="1:6" x14ac:dyDescent="0.2">
      <c r="A147" s="91" t="str">
        <f t="shared" ca="1" si="2"/>
        <v/>
      </c>
      <c r="B147" s="91" t="str">
        <f ca="1">IF(OR(B146="",AND(B146=$B$6,ROW(B146)&gt;$E$6+6)),"",IF(ROW(B146)&gt;=ROW($B$6)+SUM(E$6:$E146)-1,IF(B146=12,1,B146+1),B146))</f>
        <v/>
      </c>
      <c r="C147" s="94" t="str">
        <f ca="1">IF(B148="","",IF(ISERROR(F147),0,INDEX(INDIRECT("'"&amp;INDEX('הוראות שימוש'!$A$33:$A$44,$B147)&amp;"'!c3:c1500"),$F147)))</f>
        <v/>
      </c>
      <c r="D147" s="95" t="str">
        <f ca="1">IF(B148="","",IF(ISERROR(F147),0,INDEX(INDIRECT("'"&amp;INDEX('הוראות שימוש'!$A$33:$A$44,$B147)&amp;"'!d3:d1500"),$F147)))</f>
        <v/>
      </c>
      <c r="E147" s="1">
        <f ca="1">IF(B147=B146,0,COUNTIF(INDIRECT("'"&amp;INDEX('הוראות שימוש'!$A$33:$A$44,$B147)&amp;"'!B2:B1501"),$A$2)+(COUNTIF(INDIRECT("'"&amp;INDEX('הוראות שימוש'!$A$33:$A$44,$B147)&amp;"'!B2:B1501"),$A$2)=0))</f>
        <v>0</v>
      </c>
      <c r="F147" s="1" t="e">
        <f ca="1">MATCH($A$2,INDIRECT("'"&amp;INDEX('הוראות שימוש'!$A$33:$A$44,$B147)&amp;"'!$B$"&amp;3+IF(B147&lt;&gt;B146,0,F146)&amp;":$B$1500"),0)+IF(B147&lt;&gt;B146,0,F146)</f>
        <v>#VALUE!</v>
      </c>
    </row>
    <row r="148" spans="1:6" x14ac:dyDescent="0.2">
      <c r="A148" s="91" t="str">
        <f t="shared" ref="A148:A211" ca="1" si="3">IF(B149="","",IF(B147-B148=11,A147+1,A147))</f>
        <v/>
      </c>
      <c r="B148" s="91" t="str">
        <f ca="1">IF(OR(B147="",AND(B147=$B$6,ROW(B147)&gt;$E$6+6)),"",IF(ROW(B147)&gt;=ROW($B$6)+SUM(E$6:$E147)-1,IF(B147=12,1,B147+1),B147))</f>
        <v/>
      </c>
      <c r="C148" s="94" t="str">
        <f ca="1">IF(B149="","",IF(ISERROR(F148),0,INDEX(INDIRECT("'"&amp;INDEX('הוראות שימוש'!$A$33:$A$44,$B148)&amp;"'!c3:c1500"),$F148)))</f>
        <v/>
      </c>
      <c r="D148" s="95" t="str">
        <f ca="1">IF(B149="","",IF(ISERROR(F148),0,INDEX(INDIRECT("'"&amp;INDEX('הוראות שימוש'!$A$33:$A$44,$B148)&amp;"'!d3:d1500"),$F148)))</f>
        <v/>
      </c>
      <c r="E148" s="1">
        <f ca="1">IF(B148=B147,0,COUNTIF(INDIRECT("'"&amp;INDEX('הוראות שימוש'!$A$33:$A$44,$B148)&amp;"'!B2:B1501"),$A$2)+(COUNTIF(INDIRECT("'"&amp;INDEX('הוראות שימוש'!$A$33:$A$44,$B148)&amp;"'!B2:B1501"),$A$2)=0))</f>
        <v>0</v>
      </c>
      <c r="F148" s="1" t="e">
        <f ca="1">MATCH($A$2,INDIRECT("'"&amp;INDEX('הוראות שימוש'!$A$33:$A$44,$B148)&amp;"'!$B$"&amp;3+IF(B148&lt;&gt;B147,0,F147)&amp;":$B$1500"),0)+IF(B148&lt;&gt;B147,0,F147)</f>
        <v>#VALUE!</v>
      </c>
    </row>
    <row r="149" spans="1:6" x14ac:dyDescent="0.2">
      <c r="A149" s="91" t="str">
        <f t="shared" ca="1" si="3"/>
        <v/>
      </c>
      <c r="B149" s="91" t="str">
        <f ca="1">IF(OR(B148="",AND(B148=$B$6,ROW(B148)&gt;$E$6+6)),"",IF(ROW(B148)&gt;=ROW($B$6)+SUM(E$6:$E148)-1,IF(B148=12,1,B148+1),B148))</f>
        <v/>
      </c>
      <c r="C149" s="94" t="str">
        <f ca="1">IF(B150="","",IF(ISERROR(F149),0,INDEX(INDIRECT("'"&amp;INDEX('הוראות שימוש'!$A$33:$A$44,$B149)&amp;"'!c3:c1500"),$F149)))</f>
        <v/>
      </c>
      <c r="D149" s="95" t="str">
        <f ca="1">IF(B150="","",IF(ISERROR(F149),0,INDEX(INDIRECT("'"&amp;INDEX('הוראות שימוש'!$A$33:$A$44,$B149)&amp;"'!d3:d1500"),$F149)))</f>
        <v/>
      </c>
      <c r="E149" s="1">
        <f ca="1">IF(B149=B148,0,COUNTIF(INDIRECT("'"&amp;INDEX('הוראות שימוש'!$A$33:$A$44,$B149)&amp;"'!B2:B1501"),$A$2)+(COUNTIF(INDIRECT("'"&amp;INDEX('הוראות שימוש'!$A$33:$A$44,$B149)&amp;"'!B2:B1501"),$A$2)=0))</f>
        <v>0</v>
      </c>
      <c r="F149" s="1" t="e">
        <f ca="1">MATCH($A$2,INDIRECT("'"&amp;INDEX('הוראות שימוש'!$A$33:$A$44,$B149)&amp;"'!$B$"&amp;3+IF(B149&lt;&gt;B148,0,F148)&amp;":$B$1500"),0)+IF(B149&lt;&gt;B148,0,F148)</f>
        <v>#VALUE!</v>
      </c>
    </row>
    <row r="150" spans="1:6" x14ac:dyDescent="0.2">
      <c r="A150" s="91" t="str">
        <f t="shared" ca="1" si="3"/>
        <v/>
      </c>
      <c r="B150" s="91" t="str">
        <f ca="1">IF(OR(B149="",AND(B149=$B$6,ROW(B149)&gt;$E$6+6)),"",IF(ROW(B149)&gt;=ROW($B$6)+SUM(E$6:$E149)-1,IF(B149=12,1,B149+1),B149))</f>
        <v/>
      </c>
      <c r="C150" s="94" t="str">
        <f ca="1">IF(B151="","",IF(ISERROR(F150),0,INDEX(INDIRECT("'"&amp;INDEX('הוראות שימוש'!$A$33:$A$44,$B150)&amp;"'!c3:c1500"),$F150)))</f>
        <v/>
      </c>
      <c r="D150" s="95" t="str">
        <f ca="1">IF(B151="","",IF(ISERROR(F150),0,INDEX(INDIRECT("'"&amp;INDEX('הוראות שימוש'!$A$33:$A$44,$B150)&amp;"'!d3:d1500"),$F150)))</f>
        <v/>
      </c>
      <c r="E150" s="1">
        <f ca="1">IF(B150=B149,0,COUNTIF(INDIRECT("'"&amp;INDEX('הוראות שימוש'!$A$33:$A$44,$B150)&amp;"'!B2:B1501"),$A$2)+(COUNTIF(INDIRECT("'"&amp;INDEX('הוראות שימוש'!$A$33:$A$44,$B150)&amp;"'!B2:B1501"),$A$2)=0))</f>
        <v>0</v>
      </c>
      <c r="F150" s="1" t="e">
        <f ca="1">MATCH($A$2,INDIRECT("'"&amp;INDEX('הוראות שימוש'!$A$33:$A$44,$B150)&amp;"'!$B$"&amp;3+IF(B150&lt;&gt;B149,0,F149)&amp;":$B$1500"),0)+IF(B150&lt;&gt;B149,0,F149)</f>
        <v>#VALUE!</v>
      </c>
    </row>
    <row r="151" spans="1:6" x14ac:dyDescent="0.2">
      <c r="A151" s="91" t="str">
        <f t="shared" ca="1" si="3"/>
        <v/>
      </c>
      <c r="B151" s="91" t="str">
        <f ca="1">IF(OR(B150="",AND(B150=$B$6,ROW(B150)&gt;$E$6+6)),"",IF(ROW(B150)&gt;=ROW($B$6)+SUM(E$6:$E150)-1,IF(B150=12,1,B150+1),B150))</f>
        <v/>
      </c>
      <c r="C151" s="94" t="str">
        <f ca="1">IF(B152="","",IF(ISERROR(F151),0,INDEX(INDIRECT("'"&amp;INDEX('הוראות שימוש'!$A$33:$A$44,$B151)&amp;"'!c3:c1500"),$F151)))</f>
        <v/>
      </c>
      <c r="D151" s="95" t="str">
        <f ca="1">IF(B152="","",IF(ISERROR(F151),0,INDEX(INDIRECT("'"&amp;INDEX('הוראות שימוש'!$A$33:$A$44,$B151)&amp;"'!d3:d1500"),$F151)))</f>
        <v/>
      </c>
      <c r="E151" s="1">
        <f ca="1">IF(B151=B150,0,COUNTIF(INDIRECT("'"&amp;INDEX('הוראות שימוש'!$A$33:$A$44,$B151)&amp;"'!B2:B1501"),$A$2)+(COUNTIF(INDIRECT("'"&amp;INDEX('הוראות שימוש'!$A$33:$A$44,$B151)&amp;"'!B2:B1501"),$A$2)=0))</f>
        <v>0</v>
      </c>
      <c r="F151" s="1" t="e">
        <f ca="1">MATCH($A$2,INDIRECT("'"&amp;INDEX('הוראות שימוש'!$A$33:$A$44,$B151)&amp;"'!$B$"&amp;3+IF(B151&lt;&gt;B150,0,F150)&amp;":$B$1500"),0)+IF(B151&lt;&gt;B150,0,F150)</f>
        <v>#VALUE!</v>
      </c>
    </row>
    <row r="152" spans="1:6" x14ac:dyDescent="0.2">
      <c r="A152" s="91" t="str">
        <f t="shared" ca="1" si="3"/>
        <v/>
      </c>
      <c r="B152" s="91" t="str">
        <f ca="1">IF(OR(B151="",AND(B151=$B$6,ROW(B151)&gt;$E$6+6)),"",IF(ROW(B151)&gt;=ROW($B$6)+SUM(E$6:$E151)-1,IF(B151=12,1,B151+1),B151))</f>
        <v/>
      </c>
      <c r="C152" s="94" t="str">
        <f ca="1">IF(B153="","",IF(ISERROR(F152),0,INDEX(INDIRECT("'"&amp;INDEX('הוראות שימוש'!$A$33:$A$44,$B152)&amp;"'!c3:c1500"),$F152)))</f>
        <v/>
      </c>
      <c r="D152" s="95" t="str">
        <f ca="1">IF(B153="","",IF(ISERROR(F152),0,INDEX(INDIRECT("'"&amp;INDEX('הוראות שימוש'!$A$33:$A$44,$B152)&amp;"'!d3:d1500"),$F152)))</f>
        <v/>
      </c>
      <c r="E152" s="1">
        <f ca="1">IF(B152=B151,0,COUNTIF(INDIRECT("'"&amp;INDEX('הוראות שימוש'!$A$33:$A$44,$B152)&amp;"'!B2:B1501"),$A$2)+(COUNTIF(INDIRECT("'"&amp;INDEX('הוראות שימוש'!$A$33:$A$44,$B152)&amp;"'!B2:B1501"),$A$2)=0))</f>
        <v>0</v>
      </c>
      <c r="F152" s="1" t="e">
        <f ca="1">MATCH($A$2,INDIRECT("'"&amp;INDEX('הוראות שימוש'!$A$33:$A$44,$B152)&amp;"'!$B$"&amp;3+IF(B152&lt;&gt;B151,0,F151)&amp;":$B$1500"),0)+IF(B152&lt;&gt;B151,0,F151)</f>
        <v>#VALUE!</v>
      </c>
    </row>
    <row r="153" spans="1:6" x14ac:dyDescent="0.2">
      <c r="A153" s="91" t="str">
        <f t="shared" ca="1" si="3"/>
        <v/>
      </c>
      <c r="B153" s="91" t="str">
        <f ca="1">IF(OR(B152="",AND(B152=$B$6,ROW(B152)&gt;$E$6+6)),"",IF(ROW(B152)&gt;=ROW($B$6)+SUM(E$6:$E152)-1,IF(B152=12,1,B152+1),B152))</f>
        <v/>
      </c>
      <c r="C153" s="94" t="str">
        <f ca="1">IF(B154="","",IF(ISERROR(F153),0,INDEX(INDIRECT("'"&amp;INDEX('הוראות שימוש'!$A$33:$A$44,$B153)&amp;"'!c3:c1500"),$F153)))</f>
        <v/>
      </c>
      <c r="D153" s="95" t="str">
        <f ca="1">IF(B154="","",IF(ISERROR(F153),0,INDEX(INDIRECT("'"&amp;INDEX('הוראות שימוש'!$A$33:$A$44,$B153)&amp;"'!d3:d1500"),$F153)))</f>
        <v/>
      </c>
      <c r="E153" s="1">
        <f ca="1">IF(B153=B152,0,COUNTIF(INDIRECT("'"&amp;INDEX('הוראות שימוש'!$A$33:$A$44,$B153)&amp;"'!B2:B1501"),$A$2)+(COUNTIF(INDIRECT("'"&amp;INDEX('הוראות שימוש'!$A$33:$A$44,$B153)&amp;"'!B2:B1501"),$A$2)=0))</f>
        <v>0</v>
      </c>
      <c r="F153" s="1" t="e">
        <f ca="1">MATCH($A$2,INDIRECT("'"&amp;INDEX('הוראות שימוש'!$A$33:$A$44,$B153)&amp;"'!$B$"&amp;3+IF(B153&lt;&gt;B152,0,F152)&amp;":$B$1500"),0)+IF(B153&lt;&gt;B152,0,F152)</f>
        <v>#VALUE!</v>
      </c>
    </row>
    <row r="154" spans="1:6" x14ac:dyDescent="0.2">
      <c r="A154" s="91" t="str">
        <f t="shared" ca="1" si="3"/>
        <v/>
      </c>
      <c r="B154" s="91" t="str">
        <f ca="1">IF(OR(B153="",AND(B153=$B$6,ROW(B153)&gt;$E$6+6)),"",IF(ROW(B153)&gt;=ROW($B$6)+SUM(E$6:$E153)-1,IF(B153=12,1,B153+1),B153))</f>
        <v/>
      </c>
      <c r="C154" s="94" t="str">
        <f ca="1">IF(B155="","",IF(ISERROR(F154),0,INDEX(INDIRECT("'"&amp;INDEX('הוראות שימוש'!$A$33:$A$44,$B154)&amp;"'!c3:c1500"),$F154)))</f>
        <v/>
      </c>
      <c r="D154" s="95" t="str">
        <f ca="1">IF(B155="","",IF(ISERROR(F154),0,INDEX(INDIRECT("'"&amp;INDEX('הוראות שימוש'!$A$33:$A$44,$B154)&amp;"'!d3:d1500"),$F154)))</f>
        <v/>
      </c>
      <c r="E154" s="1">
        <f ca="1">IF(B154=B153,0,COUNTIF(INDIRECT("'"&amp;INDEX('הוראות שימוש'!$A$33:$A$44,$B154)&amp;"'!B2:B1501"),$A$2)+(COUNTIF(INDIRECT("'"&amp;INDEX('הוראות שימוש'!$A$33:$A$44,$B154)&amp;"'!B2:B1501"),$A$2)=0))</f>
        <v>0</v>
      </c>
      <c r="F154" s="1" t="e">
        <f ca="1">MATCH($A$2,INDIRECT("'"&amp;INDEX('הוראות שימוש'!$A$33:$A$44,$B154)&amp;"'!$B$"&amp;3+IF(B154&lt;&gt;B153,0,F153)&amp;":$B$1500"),0)+IF(B154&lt;&gt;B153,0,F153)</f>
        <v>#VALUE!</v>
      </c>
    </row>
    <row r="155" spans="1:6" x14ac:dyDescent="0.2">
      <c r="A155" s="91" t="str">
        <f t="shared" ca="1" si="3"/>
        <v/>
      </c>
      <c r="B155" s="91" t="str">
        <f ca="1">IF(OR(B154="",AND(B154=$B$6,ROW(B154)&gt;$E$6+6)),"",IF(ROW(B154)&gt;=ROW($B$6)+SUM(E$6:$E154)-1,IF(B154=12,1,B154+1),B154))</f>
        <v/>
      </c>
      <c r="C155" s="94" t="str">
        <f ca="1">IF(B156="","",IF(ISERROR(F155),0,INDEX(INDIRECT("'"&amp;INDEX('הוראות שימוש'!$A$33:$A$44,$B155)&amp;"'!c3:c1500"),$F155)))</f>
        <v/>
      </c>
      <c r="D155" s="95" t="str">
        <f ca="1">IF(B156="","",IF(ISERROR(F155),0,INDEX(INDIRECT("'"&amp;INDEX('הוראות שימוש'!$A$33:$A$44,$B155)&amp;"'!d3:d1500"),$F155)))</f>
        <v/>
      </c>
      <c r="E155" s="1">
        <f ca="1">IF(B155=B154,0,COUNTIF(INDIRECT("'"&amp;INDEX('הוראות שימוש'!$A$33:$A$44,$B155)&amp;"'!B2:B1501"),$A$2)+(COUNTIF(INDIRECT("'"&amp;INDEX('הוראות שימוש'!$A$33:$A$44,$B155)&amp;"'!B2:B1501"),$A$2)=0))</f>
        <v>0</v>
      </c>
      <c r="F155" s="1" t="e">
        <f ca="1">MATCH($A$2,INDIRECT("'"&amp;INDEX('הוראות שימוש'!$A$33:$A$44,$B155)&amp;"'!$B$"&amp;3+IF(B155&lt;&gt;B154,0,F154)&amp;":$B$1500"),0)+IF(B155&lt;&gt;B154,0,F154)</f>
        <v>#VALUE!</v>
      </c>
    </row>
    <row r="156" spans="1:6" x14ac:dyDescent="0.2">
      <c r="A156" s="91" t="str">
        <f t="shared" ca="1" si="3"/>
        <v/>
      </c>
      <c r="B156" s="91" t="str">
        <f ca="1">IF(OR(B155="",AND(B155=$B$6,ROW(B155)&gt;$E$6+6)),"",IF(ROW(B155)&gt;=ROW($B$6)+SUM(E$6:$E155)-1,IF(B155=12,1,B155+1),B155))</f>
        <v/>
      </c>
      <c r="C156" s="94" t="str">
        <f ca="1">IF(B157="","",IF(ISERROR(F156),0,INDEX(INDIRECT("'"&amp;INDEX('הוראות שימוש'!$A$33:$A$44,$B156)&amp;"'!c3:c1500"),$F156)))</f>
        <v/>
      </c>
      <c r="D156" s="95" t="str">
        <f ca="1">IF(B157="","",IF(ISERROR(F156),0,INDEX(INDIRECT("'"&amp;INDEX('הוראות שימוש'!$A$33:$A$44,$B156)&amp;"'!d3:d1500"),$F156)))</f>
        <v/>
      </c>
      <c r="E156" s="1">
        <f ca="1">IF(B156=B155,0,COUNTIF(INDIRECT("'"&amp;INDEX('הוראות שימוש'!$A$33:$A$44,$B156)&amp;"'!B2:B1501"),$A$2)+(COUNTIF(INDIRECT("'"&amp;INDEX('הוראות שימוש'!$A$33:$A$44,$B156)&amp;"'!B2:B1501"),$A$2)=0))</f>
        <v>0</v>
      </c>
      <c r="F156" s="1" t="e">
        <f ca="1">MATCH($A$2,INDIRECT("'"&amp;INDEX('הוראות שימוש'!$A$33:$A$44,$B156)&amp;"'!$B$"&amp;3+IF(B156&lt;&gt;B155,0,F155)&amp;":$B$1500"),0)+IF(B156&lt;&gt;B155,0,F155)</f>
        <v>#VALUE!</v>
      </c>
    </row>
    <row r="157" spans="1:6" x14ac:dyDescent="0.2">
      <c r="A157" s="91" t="str">
        <f t="shared" ca="1" si="3"/>
        <v/>
      </c>
      <c r="B157" s="91" t="str">
        <f ca="1">IF(OR(B156="",AND(B156=$B$6,ROW(B156)&gt;$E$6+6)),"",IF(ROW(B156)&gt;=ROW($B$6)+SUM(E$6:$E156)-1,IF(B156=12,1,B156+1),B156))</f>
        <v/>
      </c>
      <c r="C157" s="94" t="str">
        <f ca="1">IF(B158="","",IF(ISERROR(F157),0,INDEX(INDIRECT("'"&amp;INDEX('הוראות שימוש'!$A$33:$A$44,$B157)&amp;"'!c3:c1500"),$F157)))</f>
        <v/>
      </c>
      <c r="D157" s="95" t="str">
        <f ca="1">IF(B158="","",IF(ISERROR(F157),0,INDEX(INDIRECT("'"&amp;INDEX('הוראות שימוש'!$A$33:$A$44,$B157)&amp;"'!d3:d1500"),$F157)))</f>
        <v/>
      </c>
      <c r="E157" s="1">
        <f ca="1">IF(B157=B156,0,COUNTIF(INDIRECT("'"&amp;INDEX('הוראות שימוש'!$A$33:$A$44,$B157)&amp;"'!B2:B1501"),$A$2)+(COUNTIF(INDIRECT("'"&amp;INDEX('הוראות שימוש'!$A$33:$A$44,$B157)&amp;"'!B2:B1501"),$A$2)=0))</f>
        <v>0</v>
      </c>
      <c r="F157" s="1" t="e">
        <f ca="1">MATCH($A$2,INDIRECT("'"&amp;INDEX('הוראות שימוש'!$A$33:$A$44,$B157)&amp;"'!$B$"&amp;3+IF(B157&lt;&gt;B156,0,F156)&amp;":$B$1500"),0)+IF(B157&lt;&gt;B156,0,F156)</f>
        <v>#VALUE!</v>
      </c>
    </row>
    <row r="158" spans="1:6" x14ac:dyDescent="0.2">
      <c r="A158" s="91" t="str">
        <f t="shared" ca="1" si="3"/>
        <v/>
      </c>
      <c r="B158" s="91" t="str">
        <f ca="1">IF(OR(B157="",AND(B157=$B$6,ROW(B157)&gt;$E$6+6)),"",IF(ROW(B157)&gt;=ROW($B$6)+SUM(E$6:$E157)-1,IF(B157=12,1,B157+1),B157))</f>
        <v/>
      </c>
      <c r="C158" s="94" t="str">
        <f ca="1">IF(B159="","",IF(ISERROR(F158),0,INDEX(INDIRECT("'"&amp;INDEX('הוראות שימוש'!$A$33:$A$44,$B158)&amp;"'!c3:c1500"),$F158)))</f>
        <v/>
      </c>
      <c r="D158" s="95" t="str">
        <f ca="1">IF(B159="","",IF(ISERROR(F158),0,INDEX(INDIRECT("'"&amp;INDEX('הוראות שימוש'!$A$33:$A$44,$B158)&amp;"'!d3:d1500"),$F158)))</f>
        <v/>
      </c>
      <c r="E158" s="1">
        <f ca="1">IF(B158=B157,0,COUNTIF(INDIRECT("'"&amp;INDEX('הוראות שימוש'!$A$33:$A$44,$B158)&amp;"'!B2:B1501"),$A$2)+(COUNTIF(INDIRECT("'"&amp;INDEX('הוראות שימוש'!$A$33:$A$44,$B158)&amp;"'!B2:B1501"),$A$2)=0))</f>
        <v>0</v>
      </c>
      <c r="F158" s="1" t="e">
        <f ca="1">MATCH($A$2,INDIRECT("'"&amp;INDEX('הוראות שימוש'!$A$33:$A$44,$B158)&amp;"'!$B$"&amp;3+IF(B158&lt;&gt;B157,0,F157)&amp;":$B$1500"),0)+IF(B158&lt;&gt;B157,0,F157)</f>
        <v>#VALUE!</v>
      </c>
    </row>
    <row r="159" spans="1:6" x14ac:dyDescent="0.2">
      <c r="A159" s="91" t="str">
        <f t="shared" ca="1" si="3"/>
        <v/>
      </c>
      <c r="B159" s="91" t="str">
        <f ca="1">IF(OR(B158="",AND(B158=$B$6,ROW(B158)&gt;$E$6+6)),"",IF(ROW(B158)&gt;=ROW($B$6)+SUM(E$6:$E158)-1,IF(B158=12,1,B158+1),B158))</f>
        <v/>
      </c>
      <c r="C159" s="94" t="str">
        <f ca="1">IF(B160="","",IF(ISERROR(F159),0,INDEX(INDIRECT("'"&amp;INDEX('הוראות שימוש'!$A$33:$A$44,$B159)&amp;"'!c3:c1500"),$F159)))</f>
        <v/>
      </c>
      <c r="D159" s="95" t="str">
        <f ca="1">IF(B160="","",IF(ISERROR(F159),0,INDEX(INDIRECT("'"&amp;INDEX('הוראות שימוש'!$A$33:$A$44,$B159)&amp;"'!d3:d1500"),$F159)))</f>
        <v/>
      </c>
      <c r="E159" s="1">
        <f ca="1">IF(B159=B158,0,COUNTIF(INDIRECT("'"&amp;INDEX('הוראות שימוש'!$A$33:$A$44,$B159)&amp;"'!B2:B1501"),$A$2)+(COUNTIF(INDIRECT("'"&amp;INDEX('הוראות שימוש'!$A$33:$A$44,$B159)&amp;"'!B2:B1501"),$A$2)=0))</f>
        <v>0</v>
      </c>
      <c r="F159" s="1" t="e">
        <f ca="1">MATCH($A$2,INDIRECT("'"&amp;INDEX('הוראות שימוש'!$A$33:$A$44,$B159)&amp;"'!$B$"&amp;3+IF(B159&lt;&gt;B158,0,F158)&amp;":$B$1500"),0)+IF(B159&lt;&gt;B158,0,F158)</f>
        <v>#VALUE!</v>
      </c>
    </row>
    <row r="160" spans="1:6" x14ac:dyDescent="0.2">
      <c r="A160" s="91" t="str">
        <f t="shared" ca="1" si="3"/>
        <v/>
      </c>
      <c r="B160" s="91" t="str">
        <f ca="1">IF(OR(B159="",AND(B159=$B$6,ROW(B159)&gt;$E$6+6)),"",IF(ROW(B159)&gt;=ROW($B$6)+SUM(E$6:$E159)-1,IF(B159=12,1,B159+1),B159))</f>
        <v/>
      </c>
      <c r="C160" s="94" t="str">
        <f ca="1">IF(B161="","",IF(ISERROR(F160),0,INDEX(INDIRECT("'"&amp;INDEX('הוראות שימוש'!$A$33:$A$44,$B160)&amp;"'!c3:c1500"),$F160)))</f>
        <v/>
      </c>
      <c r="D160" s="95" t="str">
        <f ca="1">IF(B161="","",IF(ISERROR(F160),0,INDEX(INDIRECT("'"&amp;INDEX('הוראות שימוש'!$A$33:$A$44,$B160)&amp;"'!d3:d1500"),$F160)))</f>
        <v/>
      </c>
      <c r="E160" s="1">
        <f ca="1">IF(B160=B159,0,COUNTIF(INDIRECT("'"&amp;INDEX('הוראות שימוש'!$A$33:$A$44,$B160)&amp;"'!B2:B1501"),$A$2)+(COUNTIF(INDIRECT("'"&amp;INDEX('הוראות שימוש'!$A$33:$A$44,$B160)&amp;"'!B2:B1501"),$A$2)=0))</f>
        <v>0</v>
      </c>
      <c r="F160" s="1" t="e">
        <f ca="1">MATCH($A$2,INDIRECT("'"&amp;INDEX('הוראות שימוש'!$A$33:$A$44,$B160)&amp;"'!$B$"&amp;3+IF(B160&lt;&gt;B159,0,F159)&amp;":$B$1500"),0)+IF(B160&lt;&gt;B159,0,F159)</f>
        <v>#VALUE!</v>
      </c>
    </row>
    <row r="161" spans="1:6" x14ac:dyDescent="0.2">
      <c r="A161" s="91" t="str">
        <f t="shared" ca="1" si="3"/>
        <v/>
      </c>
      <c r="B161" s="91" t="str">
        <f ca="1">IF(OR(B160="",AND(B160=$B$6,ROW(B160)&gt;$E$6+6)),"",IF(ROW(B160)&gt;=ROW($B$6)+SUM(E$6:$E160)-1,IF(B160=12,1,B160+1),B160))</f>
        <v/>
      </c>
      <c r="C161" s="94" t="str">
        <f ca="1">IF(B162="","",IF(ISERROR(F161),0,INDEX(INDIRECT("'"&amp;INDEX('הוראות שימוש'!$A$33:$A$44,$B161)&amp;"'!c3:c1500"),$F161)))</f>
        <v/>
      </c>
      <c r="D161" s="95" t="str">
        <f ca="1">IF(B162="","",IF(ISERROR(F161),0,INDEX(INDIRECT("'"&amp;INDEX('הוראות שימוש'!$A$33:$A$44,$B161)&amp;"'!d3:d1500"),$F161)))</f>
        <v/>
      </c>
      <c r="E161" s="1">
        <f ca="1">IF(B161=B160,0,COUNTIF(INDIRECT("'"&amp;INDEX('הוראות שימוש'!$A$33:$A$44,$B161)&amp;"'!B2:B1501"),$A$2)+(COUNTIF(INDIRECT("'"&amp;INDEX('הוראות שימוש'!$A$33:$A$44,$B161)&amp;"'!B2:B1501"),$A$2)=0))</f>
        <v>0</v>
      </c>
      <c r="F161" s="1" t="e">
        <f ca="1">MATCH($A$2,INDIRECT("'"&amp;INDEX('הוראות שימוש'!$A$33:$A$44,$B161)&amp;"'!$B$"&amp;3+IF(B161&lt;&gt;B160,0,F160)&amp;":$B$1500"),0)+IF(B161&lt;&gt;B160,0,F160)</f>
        <v>#VALUE!</v>
      </c>
    </row>
    <row r="162" spans="1:6" x14ac:dyDescent="0.2">
      <c r="A162" s="91" t="str">
        <f t="shared" ca="1" si="3"/>
        <v/>
      </c>
      <c r="B162" s="91" t="str">
        <f ca="1">IF(OR(B161="",AND(B161=$B$6,ROW(B161)&gt;$E$6+6)),"",IF(ROW(B161)&gt;=ROW($B$6)+SUM(E$6:$E161)-1,IF(B161=12,1,B161+1),B161))</f>
        <v/>
      </c>
      <c r="C162" s="94" t="str">
        <f ca="1">IF(B163="","",IF(ISERROR(F162),0,INDEX(INDIRECT("'"&amp;INDEX('הוראות שימוש'!$A$33:$A$44,$B162)&amp;"'!c3:c1500"),$F162)))</f>
        <v/>
      </c>
      <c r="D162" s="95" t="str">
        <f ca="1">IF(B163="","",IF(ISERROR(F162),0,INDEX(INDIRECT("'"&amp;INDEX('הוראות שימוש'!$A$33:$A$44,$B162)&amp;"'!d3:d1500"),$F162)))</f>
        <v/>
      </c>
      <c r="E162" s="1">
        <f ca="1">IF(B162=B161,0,COUNTIF(INDIRECT("'"&amp;INDEX('הוראות שימוש'!$A$33:$A$44,$B162)&amp;"'!B2:B1501"),$A$2)+(COUNTIF(INDIRECT("'"&amp;INDEX('הוראות שימוש'!$A$33:$A$44,$B162)&amp;"'!B2:B1501"),$A$2)=0))</f>
        <v>0</v>
      </c>
      <c r="F162" s="1" t="e">
        <f ca="1">MATCH($A$2,INDIRECT("'"&amp;INDEX('הוראות שימוש'!$A$33:$A$44,$B162)&amp;"'!$B$"&amp;3+IF(B162&lt;&gt;B161,0,F161)&amp;":$B$1500"),0)+IF(B162&lt;&gt;B161,0,F161)</f>
        <v>#VALUE!</v>
      </c>
    </row>
    <row r="163" spans="1:6" x14ac:dyDescent="0.2">
      <c r="A163" s="91" t="str">
        <f t="shared" ca="1" si="3"/>
        <v/>
      </c>
      <c r="B163" s="91" t="str">
        <f ca="1">IF(OR(B162="",AND(B162=$B$6,ROW(B162)&gt;$E$6+6)),"",IF(ROW(B162)&gt;=ROW($B$6)+SUM(E$6:$E162)-1,IF(B162=12,1,B162+1),B162))</f>
        <v/>
      </c>
      <c r="C163" s="94" t="str">
        <f ca="1">IF(B164="","",IF(ISERROR(F163),0,INDEX(INDIRECT("'"&amp;INDEX('הוראות שימוש'!$A$33:$A$44,$B163)&amp;"'!c3:c1500"),$F163)))</f>
        <v/>
      </c>
      <c r="D163" s="95" t="str">
        <f ca="1">IF(B164="","",IF(ISERROR(F163),0,INDEX(INDIRECT("'"&amp;INDEX('הוראות שימוש'!$A$33:$A$44,$B163)&amp;"'!d3:d1500"),$F163)))</f>
        <v/>
      </c>
      <c r="E163" s="1">
        <f ca="1">IF(B163=B162,0,COUNTIF(INDIRECT("'"&amp;INDEX('הוראות שימוש'!$A$33:$A$44,$B163)&amp;"'!B2:B1501"),$A$2)+(COUNTIF(INDIRECT("'"&amp;INDEX('הוראות שימוש'!$A$33:$A$44,$B163)&amp;"'!B2:B1501"),$A$2)=0))</f>
        <v>0</v>
      </c>
      <c r="F163" s="1" t="e">
        <f ca="1">MATCH($A$2,INDIRECT("'"&amp;INDEX('הוראות שימוש'!$A$33:$A$44,$B163)&amp;"'!$B$"&amp;3+IF(B163&lt;&gt;B162,0,F162)&amp;":$B$1500"),0)+IF(B163&lt;&gt;B162,0,F162)</f>
        <v>#VALUE!</v>
      </c>
    </row>
    <row r="164" spans="1:6" x14ac:dyDescent="0.2">
      <c r="A164" s="91" t="str">
        <f t="shared" ca="1" si="3"/>
        <v/>
      </c>
      <c r="B164" s="91" t="str">
        <f ca="1">IF(OR(B163="",AND(B163=$B$6,ROW(B163)&gt;$E$6+6)),"",IF(ROW(B163)&gt;=ROW($B$6)+SUM(E$6:$E163)-1,IF(B163=12,1,B163+1),B163))</f>
        <v/>
      </c>
      <c r="C164" s="94" t="str">
        <f ca="1">IF(B165="","",IF(ISERROR(F164),0,INDEX(INDIRECT("'"&amp;INDEX('הוראות שימוש'!$A$33:$A$44,$B164)&amp;"'!c3:c1500"),$F164)))</f>
        <v/>
      </c>
      <c r="D164" s="95" t="str">
        <f ca="1">IF(B165="","",IF(ISERROR(F164),0,INDEX(INDIRECT("'"&amp;INDEX('הוראות שימוש'!$A$33:$A$44,$B164)&amp;"'!d3:d1500"),$F164)))</f>
        <v/>
      </c>
      <c r="E164" s="1">
        <f ca="1">IF(B164=B163,0,COUNTIF(INDIRECT("'"&amp;INDEX('הוראות שימוש'!$A$33:$A$44,$B164)&amp;"'!B2:B1501"),$A$2)+(COUNTIF(INDIRECT("'"&amp;INDEX('הוראות שימוש'!$A$33:$A$44,$B164)&amp;"'!B2:B1501"),$A$2)=0))</f>
        <v>0</v>
      </c>
      <c r="F164" s="1" t="e">
        <f ca="1">MATCH($A$2,INDIRECT("'"&amp;INDEX('הוראות שימוש'!$A$33:$A$44,$B164)&amp;"'!$B$"&amp;3+IF(B164&lt;&gt;B163,0,F163)&amp;":$B$1500"),0)+IF(B164&lt;&gt;B163,0,F163)</f>
        <v>#VALUE!</v>
      </c>
    </row>
    <row r="165" spans="1:6" x14ac:dyDescent="0.2">
      <c r="A165" s="91" t="str">
        <f t="shared" ca="1" si="3"/>
        <v/>
      </c>
      <c r="B165" s="91" t="str">
        <f ca="1">IF(OR(B164="",AND(B164=$B$6,ROW(B164)&gt;$E$6+6)),"",IF(ROW(B164)&gt;=ROW($B$6)+SUM(E$6:$E164)-1,IF(B164=12,1,B164+1),B164))</f>
        <v/>
      </c>
      <c r="C165" s="94" t="str">
        <f ca="1">IF(B166="","",IF(ISERROR(F165),0,INDEX(INDIRECT("'"&amp;INDEX('הוראות שימוש'!$A$33:$A$44,$B165)&amp;"'!c3:c1500"),$F165)))</f>
        <v/>
      </c>
      <c r="D165" s="95" t="str">
        <f ca="1">IF(B166="","",IF(ISERROR(F165),0,INDEX(INDIRECT("'"&amp;INDEX('הוראות שימוש'!$A$33:$A$44,$B165)&amp;"'!d3:d1500"),$F165)))</f>
        <v/>
      </c>
      <c r="E165" s="1">
        <f ca="1">IF(B165=B164,0,COUNTIF(INDIRECT("'"&amp;INDEX('הוראות שימוש'!$A$33:$A$44,$B165)&amp;"'!B2:B1501"),$A$2)+(COUNTIF(INDIRECT("'"&amp;INDEX('הוראות שימוש'!$A$33:$A$44,$B165)&amp;"'!B2:B1501"),$A$2)=0))</f>
        <v>0</v>
      </c>
      <c r="F165" s="1" t="e">
        <f ca="1">MATCH($A$2,INDIRECT("'"&amp;INDEX('הוראות שימוש'!$A$33:$A$44,$B165)&amp;"'!$B$"&amp;3+IF(B165&lt;&gt;B164,0,F164)&amp;":$B$1500"),0)+IF(B165&lt;&gt;B164,0,F164)</f>
        <v>#VALUE!</v>
      </c>
    </row>
    <row r="166" spans="1:6" x14ac:dyDescent="0.2">
      <c r="A166" s="91" t="str">
        <f t="shared" ca="1" si="3"/>
        <v/>
      </c>
      <c r="B166" s="91" t="str">
        <f ca="1">IF(OR(B165="",AND(B165=$B$6,ROW(B165)&gt;$E$6+6)),"",IF(ROW(B165)&gt;=ROW($B$6)+SUM(E$6:$E165)-1,IF(B165=12,1,B165+1),B165))</f>
        <v/>
      </c>
      <c r="C166" s="94" t="str">
        <f ca="1">IF(B167="","",IF(ISERROR(F166),0,INDEX(INDIRECT("'"&amp;INDEX('הוראות שימוש'!$A$33:$A$44,$B166)&amp;"'!c3:c1500"),$F166)))</f>
        <v/>
      </c>
      <c r="D166" s="95" t="str">
        <f ca="1">IF(B167="","",IF(ISERROR(F166),0,INDEX(INDIRECT("'"&amp;INDEX('הוראות שימוש'!$A$33:$A$44,$B166)&amp;"'!d3:d1500"),$F166)))</f>
        <v/>
      </c>
      <c r="E166" s="1">
        <f ca="1">IF(B166=B165,0,COUNTIF(INDIRECT("'"&amp;INDEX('הוראות שימוש'!$A$33:$A$44,$B166)&amp;"'!B2:B1501"),$A$2)+(COUNTIF(INDIRECT("'"&amp;INDEX('הוראות שימוש'!$A$33:$A$44,$B166)&amp;"'!B2:B1501"),$A$2)=0))</f>
        <v>0</v>
      </c>
      <c r="F166" s="1" t="e">
        <f ca="1">MATCH($A$2,INDIRECT("'"&amp;INDEX('הוראות שימוש'!$A$33:$A$44,$B166)&amp;"'!$B$"&amp;3+IF(B166&lt;&gt;B165,0,F165)&amp;":$B$1500"),0)+IF(B166&lt;&gt;B165,0,F165)</f>
        <v>#VALUE!</v>
      </c>
    </row>
    <row r="167" spans="1:6" x14ac:dyDescent="0.2">
      <c r="A167" s="91" t="str">
        <f t="shared" ca="1" si="3"/>
        <v/>
      </c>
      <c r="B167" s="91" t="str">
        <f ca="1">IF(OR(B166="",AND(B166=$B$6,ROW(B166)&gt;$E$6+6)),"",IF(ROW(B166)&gt;=ROW($B$6)+SUM(E$6:$E166)-1,IF(B166=12,1,B166+1),B166))</f>
        <v/>
      </c>
      <c r="C167" s="94" t="str">
        <f ca="1">IF(B168="","",IF(ISERROR(F167),0,INDEX(INDIRECT("'"&amp;INDEX('הוראות שימוש'!$A$33:$A$44,$B167)&amp;"'!c3:c1500"),$F167)))</f>
        <v/>
      </c>
      <c r="D167" s="95" t="str">
        <f ca="1">IF(B168="","",IF(ISERROR(F167),0,INDEX(INDIRECT("'"&amp;INDEX('הוראות שימוש'!$A$33:$A$44,$B167)&amp;"'!d3:d1500"),$F167)))</f>
        <v/>
      </c>
      <c r="E167" s="1">
        <f ca="1">IF(B167=B166,0,COUNTIF(INDIRECT("'"&amp;INDEX('הוראות שימוש'!$A$33:$A$44,$B167)&amp;"'!B2:B1501"),$A$2)+(COUNTIF(INDIRECT("'"&amp;INDEX('הוראות שימוש'!$A$33:$A$44,$B167)&amp;"'!B2:B1501"),$A$2)=0))</f>
        <v>0</v>
      </c>
      <c r="F167" s="1" t="e">
        <f ca="1">MATCH($A$2,INDIRECT("'"&amp;INDEX('הוראות שימוש'!$A$33:$A$44,$B167)&amp;"'!$B$"&amp;3+IF(B167&lt;&gt;B166,0,F166)&amp;":$B$1500"),0)+IF(B167&lt;&gt;B166,0,F166)</f>
        <v>#VALUE!</v>
      </c>
    </row>
    <row r="168" spans="1:6" x14ac:dyDescent="0.2">
      <c r="A168" s="91" t="str">
        <f t="shared" ca="1" si="3"/>
        <v/>
      </c>
      <c r="B168" s="91" t="str">
        <f ca="1">IF(OR(B167="",AND(B167=$B$6,ROW(B167)&gt;$E$6+6)),"",IF(ROW(B167)&gt;=ROW($B$6)+SUM(E$6:$E167)-1,IF(B167=12,1,B167+1),B167))</f>
        <v/>
      </c>
      <c r="C168" s="94" t="str">
        <f ca="1">IF(B169="","",IF(ISERROR(F168),0,INDEX(INDIRECT("'"&amp;INDEX('הוראות שימוש'!$A$33:$A$44,$B168)&amp;"'!c3:c1500"),$F168)))</f>
        <v/>
      </c>
      <c r="D168" s="95" t="str">
        <f ca="1">IF(B169="","",IF(ISERROR(F168),0,INDEX(INDIRECT("'"&amp;INDEX('הוראות שימוש'!$A$33:$A$44,$B168)&amp;"'!d3:d1500"),$F168)))</f>
        <v/>
      </c>
      <c r="E168" s="1">
        <f ca="1">IF(B168=B167,0,COUNTIF(INDIRECT("'"&amp;INDEX('הוראות שימוש'!$A$33:$A$44,$B168)&amp;"'!B2:B1501"),$A$2)+(COUNTIF(INDIRECT("'"&amp;INDEX('הוראות שימוש'!$A$33:$A$44,$B168)&amp;"'!B2:B1501"),$A$2)=0))</f>
        <v>0</v>
      </c>
      <c r="F168" s="1" t="e">
        <f ca="1">MATCH($A$2,INDIRECT("'"&amp;INDEX('הוראות שימוש'!$A$33:$A$44,$B168)&amp;"'!$B$"&amp;3+IF(B168&lt;&gt;B167,0,F167)&amp;":$B$1500"),0)+IF(B168&lt;&gt;B167,0,F167)</f>
        <v>#VALUE!</v>
      </c>
    </row>
    <row r="169" spans="1:6" x14ac:dyDescent="0.2">
      <c r="A169" s="91" t="str">
        <f t="shared" ca="1" si="3"/>
        <v/>
      </c>
      <c r="B169" s="91" t="str">
        <f ca="1">IF(OR(B168="",AND(B168=$B$6,ROW(B168)&gt;$E$6+6)),"",IF(ROW(B168)&gt;=ROW($B$6)+SUM(E$6:$E168)-1,IF(B168=12,1,B168+1),B168))</f>
        <v/>
      </c>
      <c r="C169" s="94" t="str">
        <f ca="1">IF(B170="","",IF(ISERROR(F169),0,INDEX(INDIRECT("'"&amp;INDEX('הוראות שימוש'!$A$33:$A$44,$B169)&amp;"'!c3:c1500"),$F169)))</f>
        <v/>
      </c>
      <c r="D169" s="95" t="str">
        <f ca="1">IF(B170="","",IF(ISERROR(F169),0,INDEX(INDIRECT("'"&amp;INDEX('הוראות שימוש'!$A$33:$A$44,$B169)&amp;"'!d3:d1500"),$F169)))</f>
        <v/>
      </c>
      <c r="E169" s="1">
        <f ca="1">IF(B169=B168,0,COUNTIF(INDIRECT("'"&amp;INDEX('הוראות שימוש'!$A$33:$A$44,$B169)&amp;"'!B2:B1501"),$A$2)+(COUNTIF(INDIRECT("'"&amp;INDEX('הוראות שימוש'!$A$33:$A$44,$B169)&amp;"'!B2:B1501"),$A$2)=0))</f>
        <v>0</v>
      </c>
      <c r="F169" s="1" t="e">
        <f ca="1">MATCH($A$2,INDIRECT("'"&amp;INDEX('הוראות שימוש'!$A$33:$A$44,$B169)&amp;"'!$B$"&amp;3+IF(B169&lt;&gt;B168,0,F168)&amp;":$B$1500"),0)+IF(B169&lt;&gt;B168,0,F168)</f>
        <v>#VALUE!</v>
      </c>
    </row>
    <row r="170" spans="1:6" x14ac:dyDescent="0.2">
      <c r="A170" s="91" t="str">
        <f t="shared" ca="1" si="3"/>
        <v/>
      </c>
      <c r="B170" s="91" t="str">
        <f ca="1">IF(OR(B169="",AND(B169=$B$6,ROW(B169)&gt;$E$6+6)),"",IF(ROW(B169)&gt;=ROW($B$6)+SUM(E$6:$E169)-1,IF(B169=12,1,B169+1),B169))</f>
        <v/>
      </c>
      <c r="C170" s="94" t="str">
        <f ca="1">IF(B171="","",IF(ISERROR(F170),0,INDEX(INDIRECT("'"&amp;INDEX('הוראות שימוש'!$A$33:$A$44,$B170)&amp;"'!c3:c1500"),$F170)))</f>
        <v/>
      </c>
      <c r="D170" s="95" t="str">
        <f ca="1">IF(B171="","",IF(ISERROR(F170),0,INDEX(INDIRECT("'"&amp;INDEX('הוראות שימוש'!$A$33:$A$44,$B170)&amp;"'!d3:d1500"),$F170)))</f>
        <v/>
      </c>
      <c r="E170" s="1">
        <f ca="1">IF(B170=B169,0,COUNTIF(INDIRECT("'"&amp;INDEX('הוראות שימוש'!$A$33:$A$44,$B170)&amp;"'!B2:B1501"),$A$2)+(COUNTIF(INDIRECT("'"&amp;INDEX('הוראות שימוש'!$A$33:$A$44,$B170)&amp;"'!B2:B1501"),$A$2)=0))</f>
        <v>0</v>
      </c>
      <c r="F170" s="1" t="e">
        <f ca="1">MATCH($A$2,INDIRECT("'"&amp;INDEX('הוראות שימוש'!$A$33:$A$44,$B170)&amp;"'!$B$"&amp;3+IF(B170&lt;&gt;B169,0,F169)&amp;":$B$1500"),0)+IF(B170&lt;&gt;B169,0,F169)</f>
        <v>#VALUE!</v>
      </c>
    </row>
    <row r="171" spans="1:6" x14ac:dyDescent="0.2">
      <c r="A171" s="91" t="str">
        <f t="shared" ca="1" si="3"/>
        <v/>
      </c>
      <c r="B171" s="91" t="str">
        <f ca="1">IF(OR(B170="",AND(B170=$B$6,ROW(B170)&gt;$E$6+6)),"",IF(ROW(B170)&gt;=ROW($B$6)+SUM(E$6:$E170)-1,IF(B170=12,1,B170+1),B170))</f>
        <v/>
      </c>
      <c r="C171" s="94" t="str">
        <f ca="1">IF(B172="","",IF(ISERROR(F171),0,INDEX(INDIRECT("'"&amp;INDEX('הוראות שימוש'!$A$33:$A$44,$B171)&amp;"'!c3:c1500"),$F171)))</f>
        <v/>
      </c>
      <c r="D171" s="95" t="str">
        <f ca="1">IF(B172="","",IF(ISERROR(F171),0,INDEX(INDIRECT("'"&amp;INDEX('הוראות שימוש'!$A$33:$A$44,$B171)&amp;"'!d3:d1500"),$F171)))</f>
        <v/>
      </c>
      <c r="E171" s="1">
        <f ca="1">IF(B171=B170,0,COUNTIF(INDIRECT("'"&amp;INDEX('הוראות שימוש'!$A$33:$A$44,$B171)&amp;"'!B2:B1501"),$A$2)+(COUNTIF(INDIRECT("'"&amp;INDEX('הוראות שימוש'!$A$33:$A$44,$B171)&amp;"'!B2:B1501"),$A$2)=0))</f>
        <v>0</v>
      </c>
      <c r="F171" s="1" t="e">
        <f ca="1">MATCH($A$2,INDIRECT("'"&amp;INDEX('הוראות שימוש'!$A$33:$A$44,$B171)&amp;"'!$B$"&amp;3+IF(B171&lt;&gt;B170,0,F170)&amp;":$B$1500"),0)+IF(B171&lt;&gt;B170,0,F170)</f>
        <v>#VALUE!</v>
      </c>
    </row>
    <row r="172" spans="1:6" x14ac:dyDescent="0.2">
      <c r="A172" s="91" t="str">
        <f t="shared" ca="1" si="3"/>
        <v/>
      </c>
      <c r="B172" s="91" t="str">
        <f ca="1">IF(OR(B171="",AND(B171=$B$6,ROW(B171)&gt;$E$6+6)),"",IF(ROW(B171)&gt;=ROW($B$6)+SUM(E$6:$E171)-1,IF(B171=12,1,B171+1),B171))</f>
        <v/>
      </c>
      <c r="C172" s="94" t="str">
        <f ca="1">IF(B173="","",IF(ISERROR(F172),0,INDEX(INDIRECT("'"&amp;INDEX('הוראות שימוש'!$A$33:$A$44,$B172)&amp;"'!c3:c1500"),$F172)))</f>
        <v/>
      </c>
      <c r="D172" s="95" t="str">
        <f ca="1">IF(B173="","",IF(ISERROR(F172),0,INDEX(INDIRECT("'"&amp;INDEX('הוראות שימוש'!$A$33:$A$44,$B172)&amp;"'!d3:d1500"),$F172)))</f>
        <v/>
      </c>
      <c r="E172" s="1">
        <f ca="1">IF(B172=B171,0,COUNTIF(INDIRECT("'"&amp;INDEX('הוראות שימוש'!$A$33:$A$44,$B172)&amp;"'!B2:B1501"),$A$2)+(COUNTIF(INDIRECT("'"&amp;INDEX('הוראות שימוש'!$A$33:$A$44,$B172)&amp;"'!B2:B1501"),$A$2)=0))</f>
        <v>0</v>
      </c>
      <c r="F172" s="1" t="e">
        <f ca="1">MATCH($A$2,INDIRECT("'"&amp;INDEX('הוראות שימוש'!$A$33:$A$44,$B172)&amp;"'!$B$"&amp;3+IF(B172&lt;&gt;B171,0,F171)&amp;":$B$1500"),0)+IF(B172&lt;&gt;B171,0,F171)</f>
        <v>#VALUE!</v>
      </c>
    </row>
    <row r="173" spans="1:6" x14ac:dyDescent="0.2">
      <c r="A173" s="91" t="str">
        <f t="shared" ca="1" si="3"/>
        <v/>
      </c>
      <c r="B173" s="91" t="str">
        <f ca="1">IF(OR(B172="",AND(B172=$B$6,ROW(B172)&gt;$E$6+6)),"",IF(ROW(B172)&gt;=ROW($B$6)+SUM(E$6:$E172)-1,IF(B172=12,1,B172+1),B172))</f>
        <v/>
      </c>
      <c r="C173" s="94" t="str">
        <f ca="1">IF(B174="","",IF(ISERROR(F173),0,INDEX(INDIRECT("'"&amp;INDEX('הוראות שימוש'!$A$33:$A$44,$B173)&amp;"'!c3:c1500"),$F173)))</f>
        <v/>
      </c>
      <c r="D173" s="95" t="str">
        <f ca="1">IF(B174="","",IF(ISERROR(F173),0,INDEX(INDIRECT("'"&amp;INDEX('הוראות שימוש'!$A$33:$A$44,$B173)&amp;"'!d3:d1500"),$F173)))</f>
        <v/>
      </c>
      <c r="E173" s="1">
        <f ca="1">IF(B173=B172,0,COUNTIF(INDIRECT("'"&amp;INDEX('הוראות שימוש'!$A$33:$A$44,$B173)&amp;"'!B2:B1501"),$A$2)+(COUNTIF(INDIRECT("'"&amp;INDEX('הוראות שימוש'!$A$33:$A$44,$B173)&amp;"'!B2:B1501"),$A$2)=0))</f>
        <v>0</v>
      </c>
      <c r="F173" s="1" t="e">
        <f ca="1">MATCH($A$2,INDIRECT("'"&amp;INDEX('הוראות שימוש'!$A$33:$A$44,$B173)&amp;"'!$B$"&amp;3+IF(B173&lt;&gt;B172,0,F172)&amp;":$B$1500"),0)+IF(B173&lt;&gt;B172,0,F172)</f>
        <v>#VALUE!</v>
      </c>
    </row>
    <row r="174" spans="1:6" x14ac:dyDescent="0.2">
      <c r="A174" s="91" t="str">
        <f t="shared" ca="1" si="3"/>
        <v/>
      </c>
      <c r="B174" s="91" t="str">
        <f ca="1">IF(OR(B173="",AND(B173=$B$6,ROW(B173)&gt;$E$6+6)),"",IF(ROW(B173)&gt;=ROW($B$6)+SUM(E$6:$E173)-1,IF(B173=12,1,B173+1),B173))</f>
        <v/>
      </c>
      <c r="C174" s="94" t="str">
        <f ca="1">IF(B175="","",IF(ISERROR(F174),0,INDEX(INDIRECT("'"&amp;INDEX('הוראות שימוש'!$A$33:$A$44,$B174)&amp;"'!c3:c1500"),$F174)))</f>
        <v/>
      </c>
      <c r="D174" s="95" t="str">
        <f ca="1">IF(B175="","",IF(ISERROR(F174),0,INDEX(INDIRECT("'"&amp;INDEX('הוראות שימוש'!$A$33:$A$44,$B174)&amp;"'!d3:d1500"),$F174)))</f>
        <v/>
      </c>
      <c r="E174" s="1">
        <f ca="1">IF(B174=B173,0,COUNTIF(INDIRECT("'"&amp;INDEX('הוראות שימוש'!$A$33:$A$44,$B174)&amp;"'!B2:B1501"),$A$2)+(COUNTIF(INDIRECT("'"&amp;INDEX('הוראות שימוש'!$A$33:$A$44,$B174)&amp;"'!B2:B1501"),$A$2)=0))</f>
        <v>0</v>
      </c>
      <c r="F174" s="1" t="e">
        <f ca="1">MATCH($A$2,INDIRECT("'"&amp;INDEX('הוראות שימוש'!$A$33:$A$44,$B174)&amp;"'!$B$"&amp;3+IF(B174&lt;&gt;B173,0,F173)&amp;":$B$1500"),0)+IF(B174&lt;&gt;B173,0,F173)</f>
        <v>#VALUE!</v>
      </c>
    </row>
    <row r="175" spans="1:6" x14ac:dyDescent="0.2">
      <c r="A175" s="91" t="str">
        <f t="shared" ca="1" si="3"/>
        <v/>
      </c>
      <c r="B175" s="91" t="str">
        <f ca="1">IF(OR(B174="",AND(B174=$B$6,ROW(B174)&gt;$E$6+6)),"",IF(ROW(B174)&gt;=ROW($B$6)+SUM(E$6:$E174)-1,IF(B174=12,1,B174+1),B174))</f>
        <v/>
      </c>
      <c r="C175" s="94" t="str">
        <f ca="1">IF(B176="","",IF(ISERROR(F175),0,INDEX(INDIRECT("'"&amp;INDEX('הוראות שימוש'!$A$33:$A$44,$B175)&amp;"'!c3:c1500"),$F175)))</f>
        <v/>
      </c>
      <c r="D175" s="95" t="str">
        <f ca="1">IF(B176="","",IF(ISERROR(F175),0,INDEX(INDIRECT("'"&amp;INDEX('הוראות שימוש'!$A$33:$A$44,$B175)&amp;"'!d3:d1500"),$F175)))</f>
        <v/>
      </c>
      <c r="E175" s="1">
        <f ca="1">IF(B175=B174,0,COUNTIF(INDIRECT("'"&amp;INDEX('הוראות שימוש'!$A$33:$A$44,$B175)&amp;"'!B2:B1501"),$A$2)+(COUNTIF(INDIRECT("'"&amp;INDEX('הוראות שימוש'!$A$33:$A$44,$B175)&amp;"'!B2:B1501"),$A$2)=0))</f>
        <v>0</v>
      </c>
      <c r="F175" s="1" t="e">
        <f ca="1">MATCH($A$2,INDIRECT("'"&amp;INDEX('הוראות שימוש'!$A$33:$A$44,$B175)&amp;"'!$B$"&amp;3+IF(B175&lt;&gt;B174,0,F174)&amp;":$B$1500"),0)+IF(B175&lt;&gt;B174,0,F174)</f>
        <v>#VALUE!</v>
      </c>
    </row>
    <row r="176" spans="1:6" x14ac:dyDescent="0.2">
      <c r="A176" s="91" t="str">
        <f t="shared" ca="1" si="3"/>
        <v/>
      </c>
      <c r="B176" s="91" t="str">
        <f ca="1">IF(OR(B175="",AND(B175=$B$6,ROW(B175)&gt;$E$6+6)),"",IF(ROW(B175)&gt;=ROW($B$6)+SUM(E$6:$E175)-1,IF(B175=12,1,B175+1),B175))</f>
        <v/>
      </c>
      <c r="C176" s="94" t="str">
        <f ca="1">IF(B177="","",IF(ISERROR(F176),0,INDEX(INDIRECT("'"&amp;INDEX('הוראות שימוש'!$A$33:$A$44,$B176)&amp;"'!c3:c1500"),$F176)))</f>
        <v/>
      </c>
      <c r="D176" s="95" t="str">
        <f ca="1">IF(B177="","",IF(ISERROR(F176),0,INDEX(INDIRECT("'"&amp;INDEX('הוראות שימוש'!$A$33:$A$44,$B176)&amp;"'!d3:d1500"),$F176)))</f>
        <v/>
      </c>
      <c r="E176" s="1">
        <f ca="1">IF(B176=B175,0,COUNTIF(INDIRECT("'"&amp;INDEX('הוראות שימוש'!$A$33:$A$44,$B176)&amp;"'!B2:B1501"),$A$2)+(COUNTIF(INDIRECT("'"&amp;INDEX('הוראות שימוש'!$A$33:$A$44,$B176)&amp;"'!B2:B1501"),$A$2)=0))</f>
        <v>0</v>
      </c>
      <c r="F176" s="1" t="e">
        <f ca="1">MATCH($A$2,INDIRECT("'"&amp;INDEX('הוראות שימוש'!$A$33:$A$44,$B176)&amp;"'!$B$"&amp;3+IF(B176&lt;&gt;B175,0,F175)&amp;":$B$1500"),0)+IF(B176&lt;&gt;B175,0,F175)</f>
        <v>#VALUE!</v>
      </c>
    </row>
    <row r="177" spans="1:6" x14ac:dyDescent="0.2">
      <c r="A177" s="91" t="str">
        <f t="shared" ca="1" si="3"/>
        <v/>
      </c>
      <c r="B177" s="91" t="str">
        <f ca="1">IF(OR(B176="",AND(B176=$B$6,ROW(B176)&gt;$E$6+6)),"",IF(ROW(B176)&gt;=ROW($B$6)+SUM(E$6:$E176)-1,IF(B176=12,1,B176+1),B176))</f>
        <v/>
      </c>
      <c r="C177" s="94" t="str">
        <f ca="1">IF(B178="","",IF(ISERROR(F177),0,INDEX(INDIRECT("'"&amp;INDEX('הוראות שימוש'!$A$33:$A$44,$B177)&amp;"'!c3:c1500"),$F177)))</f>
        <v/>
      </c>
      <c r="D177" s="95" t="str">
        <f ca="1">IF(B178="","",IF(ISERROR(F177),0,INDEX(INDIRECT("'"&amp;INDEX('הוראות שימוש'!$A$33:$A$44,$B177)&amp;"'!d3:d1500"),$F177)))</f>
        <v/>
      </c>
      <c r="E177" s="1">
        <f ca="1">IF(B177=B176,0,COUNTIF(INDIRECT("'"&amp;INDEX('הוראות שימוש'!$A$33:$A$44,$B177)&amp;"'!B2:B1501"),$A$2)+(COUNTIF(INDIRECT("'"&amp;INDEX('הוראות שימוש'!$A$33:$A$44,$B177)&amp;"'!B2:B1501"),$A$2)=0))</f>
        <v>0</v>
      </c>
      <c r="F177" s="1" t="e">
        <f ca="1">MATCH($A$2,INDIRECT("'"&amp;INDEX('הוראות שימוש'!$A$33:$A$44,$B177)&amp;"'!$B$"&amp;3+IF(B177&lt;&gt;B176,0,F176)&amp;":$B$1500"),0)+IF(B177&lt;&gt;B176,0,F176)</f>
        <v>#VALUE!</v>
      </c>
    </row>
    <row r="178" spans="1:6" x14ac:dyDescent="0.2">
      <c r="A178" s="91" t="str">
        <f t="shared" ca="1" si="3"/>
        <v/>
      </c>
      <c r="B178" s="91" t="str">
        <f ca="1">IF(OR(B177="",AND(B177=$B$6,ROW(B177)&gt;$E$6+6)),"",IF(ROW(B177)&gt;=ROW($B$6)+SUM(E$6:$E177)-1,IF(B177=12,1,B177+1),B177))</f>
        <v/>
      </c>
      <c r="C178" s="94" t="str">
        <f ca="1">IF(B179="","",IF(ISERROR(F178),0,INDEX(INDIRECT("'"&amp;INDEX('הוראות שימוש'!$A$33:$A$44,$B178)&amp;"'!c3:c1500"),$F178)))</f>
        <v/>
      </c>
      <c r="D178" s="95" t="str">
        <f ca="1">IF(B179="","",IF(ISERROR(F178),0,INDEX(INDIRECT("'"&amp;INDEX('הוראות שימוש'!$A$33:$A$44,$B178)&amp;"'!d3:d1500"),$F178)))</f>
        <v/>
      </c>
      <c r="E178" s="1">
        <f ca="1">IF(B178=B177,0,COUNTIF(INDIRECT("'"&amp;INDEX('הוראות שימוש'!$A$33:$A$44,$B178)&amp;"'!B2:B1501"),$A$2)+(COUNTIF(INDIRECT("'"&amp;INDEX('הוראות שימוש'!$A$33:$A$44,$B178)&amp;"'!B2:B1501"),$A$2)=0))</f>
        <v>0</v>
      </c>
      <c r="F178" s="1" t="e">
        <f ca="1">MATCH($A$2,INDIRECT("'"&amp;INDEX('הוראות שימוש'!$A$33:$A$44,$B178)&amp;"'!$B$"&amp;3+IF(B178&lt;&gt;B177,0,F177)&amp;":$B$1500"),0)+IF(B178&lt;&gt;B177,0,F177)</f>
        <v>#VALUE!</v>
      </c>
    </row>
    <row r="179" spans="1:6" x14ac:dyDescent="0.2">
      <c r="A179" s="91" t="str">
        <f t="shared" ca="1" si="3"/>
        <v/>
      </c>
      <c r="B179" s="91" t="str">
        <f ca="1">IF(OR(B178="",AND(B178=$B$6,ROW(B178)&gt;$E$6+6)),"",IF(ROW(B178)&gt;=ROW($B$6)+SUM(E$6:$E178)-1,IF(B178=12,1,B178+1),B178))</f>
        <v/>
      </c>
      <c r="C179" s="94" t="str">
        <f ca="1">IF(B180="","",IF(ISERROR(F179),0,INDEX(INDIRECT("'"&amp;INDEX('הוראות שימוש'!$A$33:$A$44,$B179)&amp;"'!c3:c1500"),$F179)))</f>
        <v/>
      </c>
      <c r="D179" s="95" t="str">
        <f ca="1">IF(B180="","",IF(ISERROR(F179),0,INDEX(INDIRECT("'"&amp;INDEX('הוראות שימוש'!$A$33:$A$44,$B179)&amp;"'!d3:d1500"),$F179)))</f>
        <v/>
      </c>
      <c r="E179" s="1">
        <f ca="1">IF(B179=B178,0,COUNTIF(INDIRECT("'"&amp;INDEX('הוראות שימוש'!$A$33:$A$44,$B179)&amp;"'!B2:B1501"),$A$2)+(COUNTIF(INDIRECT("'"&amp;INDEX('הוראות שימוש'!$A$33:$A$44,$B179)&amp;"'!B2:B1501"),$A$2)=0))</f>
        <v>0</v>
      </c>
      <c r="F179" s="1" t="e">
        <f ca="1">MATCH($A$2,INDIRECT("'"&amp;INDEX('הוראות שימוש'!$A$33:$A$44,$B179)&amp;"'!$B$"&amp;3+IF(B179&lt;&gt;B178,0,F178)&amp;":$B$1500"),0)+IF(B179&lt;&gt;B178,0,F178)</f>
        <v>#VALUE!</v>
      </c>
    </row>
    <row r="180" spans="1:6" x14ac:dyDescent="0.2">
      <c r="A180" s="91" t="str">
        <f t="shared" ca="1" si="3"/>
        <v/>
      </c>
      <c r="B180" s="91" t="str">
        <f ca="1">IF(OR(B179="",AND(B179=$B$6,ROW(B179)&gt;$E$6+6)),"",IF(ROW(B179)&gt;=ROW($B$6)+SUM(E$6:$E179)-1,IF(B179=12,1,B179+1),B179))</f>
        <v/>
      </c>
      <c r="C180" s="94" t="str">
        <f ca="1">IF(B181="","",IF(ISERROR(F180),0,INDEX(INDIRECT("'"&amp;INDEX('הוראות שימוש'!$A$33:$A$44,$B180)&amp;"'!c3:c1500"),$F180)))</f>
        <v/>
      </c>
      <c r="D180" s="95" t="str">
        <f ca="1">IF(B181="","",IF(ISERROR(F180),0,INDEX(INDIRECT("'"&amp;INDEX('הוראות שימוש'!$A$33:$A$44,$B180)&amp;"'!d3:d1500"),$F180)))</f>
        <v/>
      </c>
      <c r="E180" s="1">
        <f ca="1">IF(B180=B179,0,COUNTIF(INDIRECT("'"&amp;INDEX('הוראות שימוש'!$A$33:$A$44,$B180)&amp;"'!B2:B1501"),$A$2)+(COUNTIF(INDIRECT("'"&amp;INDEX('הוראות שימוש'!$A$33:$A$44,$B180)&amp;"'!B2:B1501"),$A$2)=0))</f>
        <v>0</v>
      </c>
      <c r="F180" s="1" t="e">
        <f ca="1">MATCH($A$2,INDIRECT("'"&amp;INDEX('הוראות שימוש'!$A$33:$A$44,$B180)&amp;"'!$B$"&amp;3+IF(B180&lt;&gt;B179,0,F179)&amp;":$B$1500"),0)+IF(B180&lt;&gt;B179,0,F179)</f>
        <v>#VALUE!</v>
      </c>
    </row>
    <row r="181" spans="1:6" x14ac:dyDescent="0.2">
      <c r="A181" s="91" t="str">
        <f t="shared" ca="1" si="3"/>
        <v/>
      </c>
      <c r="B181" s="91" t="str">
        <f ca="1">IF(OR(B180="",AND(B180=$B$6,ROW(B180)&gt;$E$6+6)),"",IF(ROW(B180)&gt;=ROW($B$6)+SUM(E$6:$E180)-1,IF(B180=12,1,B180+1),B180))</f>
        <v/>
      </c>
      <c r="C181" s="94" t="str">
        <f ca="1">IF(B182="","",IF(ISERROR(F181),0,INDEX(INDIRECT("'"&amp;INDEX('הוראות שימוש'!$A$33:$A$44,$B181)&amp;"'!c3:c1500"),$F181)))</f>
        <v/>
      </c>
      <c r="D181" s="95" t="str">
        <f ca="1">IF(B182="","",IF(ISERROR(F181),0,INDEX(INDIRECT("'"&amp;INDEX('הוראות שימוש'!$A$33:$A$44,$B181)&amp;"'!d3:d1500"),$F181)))</f>
        <v/>
      </c>
      <c r="E181" s="1">
        <f ca="1">IF(B181=B180,0,COUNTIF(INDIRECT("'"&amp;INDEX('הוראות שימוש'!$A$33:$A$44,$B181)&amp;"'!B2:B1501"),$A$2)+(COUNTIF(INDIRECT("'"&amp;INDEX('הוראות שימוש'!$A$33:$A$44,$B181)&amp;"'!B2:B1501"),$A$2)=0))</f>
        <v>0</v>
      </c>
      <c r="F181" s="1" t="e">
        <f ca="1">MATCH($A$2,INDIRECT("'"&amp;INDEX('הוראות שימוש'!$A$33:$A$44,$B181)&amp;"'!$B$"&amp;3+IF(B181&lt;&gt;B180,0,F180)&amp;":$B$1500"),0)+IF(B181&lt;&gt;B180,0,F180)</f>
        <v>#VALUE!</v>
      </c>
    </row>
    <row r="182" spans="1:6" x14ac:dyDescent="0.2">
      <c r="A182" s="91" t="str">
        <f t="shared" ca="1" si="3"/>
        <v/>
      </c>
      <c r="B182" s="91" t="str">
        <f ca="1">IF(OR(B181="",AND(B181=$B$6,ROW(B181)&gt;$E$6+6)),"",IF(ROW(B181)&gt;=ROW($B$6)+SUM(E$6:$E181)-1,IF(B181=12,1,B181+1),B181))</f>
        <v/>
      </c>
      <c r="C182" s="94" t="str">
        <f ca="1">IF(B183="","",IF(ISERROR(F182),0,INDEX(INDIRECT("'"&amp;INDEX('הוראות שימוש'!$A$33:$A$44,$B182)&amp;"'!c3:c1500"),$F182)))</f>
        <v/>
      </c>
      <c r="D182" s="95" t="str">
        <f ca="1">IF(B183="","",IF(ISERROR(F182),0,INDEX(INDIRECT("'"&amp;INDEX('הוראות שימוש'!$A$33:$A$44,$B182)&amp;"'!d3:d1500"),$F182)))</f>
        <v/>
      </c>
      <c r="E182" s="1">
        <f ca="1">IF(B182=B181,0,COUNTIF(INDIRECT("'"&amp;INDEX('הוראות שימוש'!$A$33:$A$44,$B182)&amp;"'!B2:B1501"),$A$2)+(COUNTIF(INDIRECT("'"&amp;INDEX('הוראות שימוש'!$A$33:$A$44,$B182)&amp;"'!B2:B1501"),$A$2)=0))</f>
        <v>0</v>
      </c>
      <c r="F182" s="1" t="e">
        <f ca="1">MATCH($A$2,INDIRECT("'"&amp;INDEX('הוראות שימוש'!$A$33:$A$44,$B182)&amp;"'!$B$"&amp;3+IF(B182&lt;&gt;B181,0,F181)&amp;":$B$1500"),0)+IF(B182&lt;&gt;B181,0,F181)</f>
        <v>#VALUE!</v>
      </c>
    </row>
    <row r="183" spans="1:6" x14ac:dyDescent="0.2">
      <c r="A183" s="91" t="str">
        <f t="shared" ca="1" si="3"/>
        <v/>
      </c>
      <c r="B183" s="91" t="str">
        <f ca="1">IF(OR(B182="",AND(B182=$B$6,ROW(B182)&gt;$E$6+6)),"",IF(ROW(B182)&gt;=ROW($B$6)+SUM(E$6:$E182)-1,IF(B182=12,1,B182+1),B182))</f>
        <v/>
      </c>
      <c r="C183" s="94" t="str">
        <f ca="1">IF(B184="","",IF(ISERROR(F183),0,INDEX(INDIRECT("'"&amp;INDEX('הוראות שימוש'!$A$33:$A$44,$B183)&amp;"'!c3:c1500"),$F183)))</f>
        <v/>
      </c>
      <c r="D183" s="95" t="str">
        <f ca="1">IF(B184="","",IF(ISERROR(F183),0,INDEX(INDIRECT("'"&amp;INDEX('הוראות שימוש'!$A$33:$A$44,$B183)&amp;"'!d3:d1500"),$F183)))</f>
        <v/>
      </c>
      <c r="E183" s="1">
        <f ca="1">IF(B183=B182,0,COUNTIF(INDIRECT("'"&amp;INDEX('הוראות שימוש'!$A$33:$A$44,$B183)&amp;"'!B2:B1501"),$A$2)+(COUNTIF(INDIRECT("'"&amp;INDEX('הוראות שימוש'!$A$33:$A$44,$B183)&amp;"'!B2:B1501"),$A$2)=0))</f>
        <v>0</v>
      </c>
      <c r="F183" s="1" t="e">
        <f ca="1">MATCH($A$2,INDIRECT("'"&amp;INDEX('הוראות שימוש'!$A$33:$A$44,$B183)&amp;"'!$B$"&amp;3+IF(B183&lt;&gt;B182,0,F182)&amp;":$B$1500"),0)+IF(B183&lt;&gt;B182,0,F182)</f>
        <v>#VALUE!</v>
      </c>
    </row>
    <row r="184" spans="1:6" x14ac:dyDescent="0.2">
      <c r="A184" s="91" t="str">
        <f t="shared" ca="1" si="3"/>
        <v/>
      </c>
      <c r="B184" s="91" t="str">
        <f ca="1">IF(OR(B183="",AND(B183=$B$6,ROW(B183)&gt;$E$6+6)),"",IF(ROW(B183)&gt;=ROW($B$6)+SUM(E$6:$E183)-1,IF(B183=12,1,B183+1),B183))</f>
        <v/>
      </c>
      <c r="C184" s="94" t="str">
        <f ca="1">IF(B185="","",IF(ISERROR(F184),0,INDEX(INDIRECT("'"&amp;INDEX('הוראות שימוש'!$A$33:$A$44,$B184)&amp;"'!c3:c1500"),$F184)))</f>
        <v/>
      </c>
      <c r="D184" s="95" t="str">
        <f ca="1">IF(B185="","",IF(ISERROR(F184),0,INDEX(INDIRECT("'"&amp;INDEX('הוראות שימוש'!$A$33:$A$44,$B184)&amp;"'!d3:d1500"),$F184)))</f>
        <v/>
      </c>
      <c r="E184" s="1">
        <f ca="1">IF(B184=B183,0,COUNTIF(INDIRECT("'"&amp;INDEX('הוראות שימוש'!$A$33:$A$44,$B184)&amp;"'!B2:B1501"),$A$2)+(COUNTIF(INDIRECT("'"&amp;INDEX('הוראות שימוש'!$A$33:$A$44,$B184)&amp;"'!B2:B1501"),$A$2)=0))</f>
        <v>0</v>
      </c>
      <c r="F184" s="1" t="e">
        <f ca="1">MATCH($A$2,INDIRECT("'"&amp;INDEX('הוראות שימוש'!$A$33:$A$44,$B184)&amp;"'!$B$"&amp;3+IF(B184&lt;&gt;B183,0,F183)&amp;":$B$1500"),0)+IF(B184&lt;&gt;B183,0,F183)</f>
        <v>#VALUE!</v>
      </c>
    </row>
    <row r="185" spans="1:6" x14ac:dyDescent="0.2">
      <c r="A185" s="91" t="str">
        <f t="shared" ca="1" si="3"/>
        <v/>
      </c>
      <c r="B185" s="91" t="str">
        <f ca="1">IF(OR(B184="",AND(B184=$B$6,ROW(B184)&gt;$E$6+6)),"",IF(ROW(B184)&gt;=ROW($B$6)+SUM(E$6:$E184)-1,IF(B184=12,1,B184+1),B184))</f>
        <v/>
      </c>
      <c r="C185" s="94" t="str">
        <f ca="1">IF(B186="","",IF(ISERROR(F185),0,INDEX(INDIRECT("'"&amp;INDEX('הוראות שימוש'!$A$33:$A$44,$B185)&amp;"'!c3:c1500"),$F185)))</f>
        <v/>
      </c>
      <c r="D185" s="95" t="str">
        <f ca="1">IF(B186="","",IF(ISERROR(F185),0,INDEX(INDIRECT("'"&amp;INDEX('הוראות שימוש'!$A$33:$A$44,$B185)&amp;"'!d3:d1500"),$F185)))</f>
        <v/>
      </c>
      <c r="E185" s="1">
        <f ca="1">IF(B185=B184,0,COUNTIF(INDIRECT("'"&amp;INDEX('הוראות שימוש'!$A$33:$A$44,$B185)&amp;"'!B2:B1501"),$A$2)+(COUNTIF(INDIRECT("'"&amp;INDEX('הוראות שימוש'!$A$33:$A$44,$B185)&amp;"'!B2:B1501"),$A$2)=0))</f>
        <v>0</v>
      </c>
      <c r="F185" s="1" t="e">
        <f ca="1">MATCH($A$2,INDIRECT("'"&amp;INDEX('הוראות שימוש'!$A$33:$A$44,$B185)&amp;"'!$B$"&amp;3+IF(B185&lt;&gt;B184,0,F184)&amp;":$B$1500"),0)+IF(B185&lt;&gt;B184,0,F184)</f>
        <v>#VALUE!</v>
      </c>
    </row>
    <row r="186" spans="1:6" x14ac:dyDescent="0.2">
      <c r="A186" s="91" t="str">
        <f t="shared" ca="1" si="3"/>
        <v/>
      </c>
      <c r="B186" s="91" t="str">
        <f ca="1">IF(OR(B185="",AND(B185=$B$6,ROW(B185)&gt;$E$6+6)),"",IF(ROW(B185)&gt;=ROW($B$6)+SUM(E$6:$E185)-1,IF(B185=12,1,B185+1),B185))</f>
        <v/>
      </c>
      <c r="C186" s="94" t="str">
        <f ca="1">IF(B187="","",IF(ISERROR(F186),0,INDEX(INDIRECT("'"&amp;INDEX('הוראות שימוש'!$A$33:$A$44,$B186)&amp;"'!c3:c1500"),$F186)))</f>
        <v/>
      </c>
      <c r="D186" s="95" t="str">
        <f ca="1">IF(B187="","",IF(ISERROR(F186),0,INDEX(INDIRECT("'"&amp;INDEX('הוראות שימוש'!$A$33:$A$44,$B186)&amp;"'!d3:d1500"),$F186)))</f>
        <v/>
      </c>
      <c r="E186" s="1">
        <f ca="1">IF(B186=B185,0,COUNTIF(INDIRECT("'"&amp;INDEX('הוראות שימוש'!$A$33:$A$44,$B186)&amp;"'!B2:B1501"),$A$2)+(COUNTIF(INDIRECT("'"&amp;INDEX('הוראות שימוש'!$A$33:$A$44,$B186)&amp;"'!B2:B1501"),$A$2)=0))</f>
        <v>0</v>
      </c>
      <c r="F186" s="1" t="e">
        <f ca="1">MATCH($A$2,INDIRECT("'"&amp;INDEX('הוראות שימוש'!$A$33:$A$44,$B186)&amp;"'!$B$"&amp;3+IF(B186&lt;&gt;B185,0,F185)&amp;":$B$1500"),0)+IF(B186&lt;&gt;B185,0,F185)</f>
        <v>#VALUE!</v>
      </c>
    </row>
    <row r="187" spans="1:6" x14ac:dyDescent="0.2">
      <c r="A187" s="91" t="str">
        <f t="shared" ca="1" si="3"/>
        <v/>
      </c>
      <c r="B187" s="91" t="str">
        <f ca="1">IF(OR(B186="",AND(B186=$B$6,ROW(B186)&gt;$E$6+6)),"",IF(ROW(B186)&gt;=ROW($B$6)+SUM(E$6:$E186)-1,IF(B186=12,1,B186+1),B186))</f>
        <v/>
      </c>
      <c r="C187" s="94" t="str">
        <f ca="1">IF(B188="","",IF(ISERROR(F187),0,INDEX(INDIRECT("'"&amp;INDEX('הוראות שימוש'!$A$33:$A$44,$B187)&amp;"'!c3:c1500"),$F187)))</f>
        <v/>
      </c>
      <c r="D187" s="95" t="str">
        <f ca="1">IF(B188="","",IF(ISERROR(F187),0,INDEX(INDIRECT("'"&amp;INDEX('הוראות שימוש'!$A$33:$A$44,$B187)&amp;"'!d3:d1500"),$F187)))</f>
        <v/>
      </c>
      <c r="E187" s="1">
        <f ca="1">IF(B187=B186,0,COUNTIF(INDIRECT("'"&amp;INDEX('הוראות שימוש'!$A$33:$A$44,$B187)&amp;"'!B2:B1501"),$A$2)+(COUNTIF(INDIRECT("'"&amp;INDEX('הוראות שימוש'!$A$33:$A$44,$B187)&amp;"'!B2:B1501"),$A$2)=0))</f>
        <v>0</v>
      </c>
      <c r="F187" s="1" t="e">
        <f ca="1">MATCH($A$2,INDIRECT("'"&amp;INDEX('הוראות שימוש'!$A$33:$A$44,$B187)&amp;"'!$B$"&amp;3+IF(B187&lt;&gt;B186,0,F186)&amp;":$B$1500"),0)+IF(B187&lt;&gt;B186,0,F186)</f>
        <v>#VALUE!</v>
      </c>
    </row>
    <row r="188" spans="1:6" x14ac:dyDescent="0.2">
      <c r="A188" s="91" t="str">
        <f t="shared" ca="1" si="3"/>
        <v/>
      </c>
      <c r="B188" s="91" t="str">
        <f ca="1">IF(OR(B187="",AND(B187=$B$6,ROW(B187)&gt;$E$6+6)),"",IF(ROW(B187)&gt;=ROW($B$6)+SUM(E$6:$E187)-1,IF(B187=12,1,B187+1),B187))</f>
        <v/>
      </c>
      <c r="C188" s="94" t="str">
        <f ca="1">IF(B189="","",IF(ISERROR(F188),0,INDEX(INDIRECT("'"&amp;INDEX('הוראות שימוש'!$A$33:$A$44,$B188)&amp;"'!c3:c1500"),$F188)))</f>
        <v/>
      </c>
      <c r="D188" s="95" t="str">
        <f ca="1">IF(B189="","",IF(ISERROR(F188),0,INDEX(INDIRECT("'"&amp;INDEX('הוראות שימוש'!$A$33:$A$44,$B188)&amp;"'!d3:d1500"),$F188)))</f>
        <v/>
      </c>
      <c r="E188" s="1">
        <f ca="1">IF(B188=B187,0,COUNTIF(INDIRECT("'"&amp;INDEX('הוראות שימוש'!$A$33:$A$44,$B188)&amp;"'!B2:B1501"),$A$2)+(COUNTIF(INDIRECT("'"&amp;INDEX('הוראות שימוש'!$A$33:$A$44,$B188)&amp;"'!B2:B1501"),$A$2)=0))</f>
        <v>0</v>
      </c>
      <c r="F188" s="1" t="e">
        <f ca="1">MATCH($A$2,INDIRECT("'"&amp;INDEX('הוראות שימוש'!$A$33:$A$44,$B188)&amp;"'!$B$"&amp;3+IF(B188&lt;&gt;B187,0,F187)&amp;":$B$1500"),0)+IF(B188&lt;&gt;B187,0,F187)</f>
        <v>#VALUE!</v>
      </c>
    </row>
    <row r="189" spans="1:6" x14ac:dyDescent="0.2">
      <c r="A189" s="91" t="str">
        <f t="shared" ca="1" si="3"/>
        <v/>
      </c>
      <c r="B189" s="91" t="str">
        <f ca="1">IF(OR(B188="",AND(B188=$B$6,ROW(B188)&gt;$E$6+6)),"",IF(ROW(B188)&gt;=ROW($B$6)+SUM(E$6:$E188)-1,IF(B188=12,1,B188+1),B188))</f>
        <v/>
      </c>
      <c r="C189" s="94" t="str">
        <f ca="1">IF(B190="","",IF(ISERROR(F189),0,INDEX(INDIRECT("'"&amp;INDEX('הוראות שימוש'!$A$33:$A$44,$B189)&amp;"'!c3:c1500"),$F189)))</f>
        <v/>
      </c>
      <c r="D189" s="95" t="str">
        <f ca="1">IF(B190="","",IF(ISERROR(F189),0,INDEX(INDIRECT("'"&amp;INDEX('הוראות שימוש'!$A$33:$A$44,$B189)&amp;"'!d3:d1500"),$F189)))</f>
        <v/>
      </c>
      <c r="E189" s="1">
        <f ca="1">IF(B189=B188,0,COUNTIF(INDIRECT("'"&amp;INDEX('הוראות שימוש'!$A$33:$A$44,$B189)&amp;"'!B2:B1501"),$A$2)+(COUNTIF(INDIRECT("'"&amp;INDEX('הוראות שימוש'!$A$33:$A$44,$B189)&amp;"'!B2:B1501"),$A$2)=0))</f>
        <v>0</v>
      </c>
      <c r="F189" s="1" t="e">
        <f ca="1">MATCH($A$2,INDIRECT("'"&amp;INDEX('הוראות שימוש'!$A$33:$A$44,$B189)&amp;"'!$B$"&amp;3+IF(B189&lt;&gt;B188,0,F188)&amp;":$B$1500"),0)+IF(B189&lt;&gt;B188,0,F188)</f>
        <v>#VALUE!</v>
      </c>
    </row>
    <row r="190" spans="1:6" x14ac:dyDescent="0.2">
      <c r="A190" s="91" t="str">
        <f t="shared" ca="1" si="3"/>
        <v/>
      </c>
      <c r="B190" s="91" t="str">
        <f ca="1">IF(OR(B189="",AND(B189=$B$6,ROW(B189)&gt;$E$6+6)),"",IF(ROW(B189)&gt;=ROW($B$6)+SUM(E$6:$E189)-1,IF(B189=12,1,B189+1),B189))</f>
        <v/>
      </c>
      <c r="C190" s="94" t="str">
        <f ca="1">IF(B191="","",IF(ISERROR(F190),0,INDEX(INDIRECT("'"&amp;INDEX('הוראות שימוש'!$A$33:$A$44,$B190)&amp;"'!c3:c1500"),$F190)))</f>
        <v/>
      </c>
      <c r="D190" s="95" t="str">
        <f ca="1">IF(B191="","",IF(ISERROR(F190),0,INDEX(INDIRECT("'"&amp;INDEX('הוראות שימוש'!$A$33:$A$44,$B190)&amp;"'!d3:d1500"),$F190)))</f>
        <v/>
      </c>
      <c r="E190" s="1">
        <f ca="1">IF(B190=B189,0,COUNTIF(INDIRECT("'"&amp;INDEX('הוראות שימוש'!$A$33:$A$44,$B190)&amp;"'!B2:B1501"),$A$2)+(COUNTIF(INDIRECT("'"&amp;INDEX('הוראות שימוש'!$A$33:$A$44,$B190)&amp;"'!B2:B1501"),$A$2)=0))</f>
        <v>0</v>
      </c>
      <c r="F190" s="1" t="e">
        <f ca="1">MATCH($A$2,INDIRECT("'"&amp;INDEX('הוראות שימוש'!$A$33:$A$44,$B190)&amp;"'!$B$"&amp;3+IF(B190&lt;&gt;B189,0,F189)&amp;":$B$1500"),0)+IF(B190&lt;&gt;B189,0,F189)</f>
        <v>#VALUE!</v>
      </c>
    </row>
    <row r="191" spans="1:6" x14ac:dyDescent="0.2">
      <c r="A191" s="91" t="str">
        <f t="shared" ca="1" si="3"/>
        <v/>
      </c>
      <c r="B191" s="91" t="str">
        <f ca="1">IF(OR(B190="",AND(B190=$B$6,ROW(B190)&gt;$E$6+6)),"",IF(ROW(B190)&gt;=ROW($B$6)+SUM(E$6:$E190)-1,IF(B190=12,1,B190+1),B190))</f>
        <v/>
      </c>
      <c r="C191" s="94" t="str">
        <f ca="1">IF(B192="","",IF(ISERROR(F191),0,INDEX(INDIRECT("'"&amp;INDEX('הוראות שימוש'!$A$33:$A$44,$B191)&amp;"'!c3:c1500"),$F191)))</f>
        <v/>
      </c>
      <c r="D191" s="95" t="str">
        <f ca="1">IF(B192="","",IF(ISERROR(F191),0,INDEX(INDIRECT("'"&amp;INDEX('הוראות שימוש'!$A$33:$A$44,$B191)&amp;"'!d3:d1500"),$F191)))</f>
        <v/>
      </c>
      <c r="E191" s="1">
        <f ca="1">IF(B191=B190,0,COUNTIF(INDIRECT("'"&amp;INDEX('הוראות שימוש'!$A$33:$A$44,$B191)&amp;"'!B2:B1501"),$A$2)+(COUNTIF(INDIRECT("'"&amp;INDEX('הוראות שימוש'!$A$33:$A$44,$B191)&amp;"'!B2:B1501"),$A$2)=0))</f>
        <v>0</v>
      </c>
      <c r="F191" s="1" t="e">
        <f ca="1">MATCH($A$2,INDIRECT("'"&amp;INDEX('הוראות שימוש'!$A$33:$A$44,$B191)&amp;"'!$B$"&amp;3+IF(B191&lt;&gt;B190,0,F190)&amp;":$B$1500"),0)+IF(B191&lt;&gt;B190,0,F190)</f>
        <v>#VALUE!</v>
      </c>
    </row>
    <row r="192" spans="1:6" x14ac:dyDescent="0.2">
      <c r="A192" s="91" t="str">
        <f t="shared" ca="1" si="3"/>
        <v/>
      </c>
      <c r="B192" s="91" t="str">
        <f ca="1">IF(OR(B191="",AND(B191=$B$6,ROW(B191)&gt;$E$6+6)),"",IF(ROW(B191)&gt;=ROW($B$6)+SUM(E$6:$E191)-1,IF(B191=12,1,B191+1),B191))</f>
        <v/>
      </c>
      <c r="C192" s="94" t="str">
        <f ca="1">IF(B193="","",IF(ISERROR(F192),0,INDEX(INDIRECT("'"&amp;INDEX('הוראות שימוש'!$A$33:$A$44,$B192)&amp;"'!c3:c1500"),$F192)))</f>
        <v/>
      </c>
      <c r="D192" s="95" t="str">
        <f ca="1">IF(B193="","",IF(ISERROR(F192),0,INDEX(INDIRECT("'"&amp;INDEX('הוראות שימוש'!$A$33:$A$44,$B192)&amp;"'!d3:d1500"),$F192)))</f>
        <v/>
      </c>
      <c r="E192" s="1">
        <f ca="1">IF(B192=B191,0,COUNTIF(INDIRECT("'"&amp;INDEX('הוראות שימוש'!$A$33:$A$44,$B192)&amp;"'!B2:B1501"),$A$2)+(COUNTIF(INDIRECT("'"&amp;INDEX('הוראות שימוש'!$A$33:$A$44,$B192)&amp;"'!B2:B1501"),$A$2)=0))</f>
        <v>0</v>
      </c>
      <c r="F192" s="1" t="e">
        <f ca="1">MATCH($A$2,INDIRECT("'"&amp;INDEX('הוראות שימוש'!$A$33:$A$44,$B192)&amp;"'!$B$"&amp;3+IF(B192&lt;&gt;B191,0,F191)&amp;":$B$1500"),0)+IF(B192&lt;&gt;B191,0,F191)</f>
        <v>#VALUE!</v>
      </c>
    </row>
    <row r="193" spans="1:6" x14ac:dyDescent="0.2">
      <c r="A193" s="91" t="str">
        <f t="shared" ca="1" si="3"/>
        <v/>
      </c>
      <c r="B193" s="91" t="str">
        <f ca="1">IF(OR(B192="",AND(B192=$B$6,ROW(B192)&gt;$E$6+6)),"",IF(ROW(B192)&gt;=ROW($B$6)+SUM(E$6:$E192)-1,IF(B192=12,1,B192+1),B192))</f>
        <v/>
      </c>
      <c r="C193" s="94" t="str">
        <f ca="1">IF(B194="","",IF(ISERROR(F193),0,INDEX(INDIRECT("'"&amp;INDEX('הוראות שימוש'!$A$33:$A$44,$B193)&amp;"'!c3:c1500"),$F193)))</f>
        <v/>
      </c>
      <c r="D193" s="95" t="str">
        <f ca="1">IF(B194="","",IF(ISERROR(F193),0,INDEX(INDIRECT("'"&amp;INDEX('הוראות שימוש'!$A$33:$A$44,$B193)&amp;"'!d3:d1500"),$F193)))</f>
        <v/>
      </c>
      <c r="E193" s="1">
        <f ca="1">IF(B193=B192,0,COUNTIF(INDIRECT("'"&amp;INDEX('הוראות שימוש'!$A$33:$A$44,$B193)&amp;"'!B2:B1501"),$A$2)+(COUNTIF(INDIRECT("'"&amp;INDEX('הוראות שימוש'!$A$33:$A$44,$B193)&amp;"'!B2:B1501"),$A$2)=0))</f>
        <v>0</v>
      </c>
      <c r="F193" s="1" t="e">
        <f ca="1">MATCH($A$2,INDIRECT("'"&amp;INDEX('הוראות שימוש'!$A$33:$A$44,$B193)&amp;"'!$B$"&amp;3+IF(B193&lt;&gt;B192,0,F192)&amp;":$B$1500"),0)+IF(B193&lt;&gt;B192,0,F192)</f>
        <v>#VALUE!</v>
      </c>
    </row>
    <row r="194" spans="1:6" x14ac:dyDescent="0.2">
      <c r="A194" s="91" t="str">
        <f t="shared" ca="1" si="3"/>
        <v/>
      </c>
      <c r="B194" s="91" t="str">
        <f ca="1">IF(OR(B193="",AND(B193=$B$6,ROW(B193)&gt;$E$6+6)),"",IF(ROW(B193)&gt;=ROW($B$6)+SUM(E$6:$E193)-1,IF(B193=12,1,B193+1),B193))</f>
        <v/>
      </c>
      <c r="C194" s="94" t="str">
        <f ca="1">IF(B195="","",IF(ISERROR(F194),0,INDEX(INDIRECT("'"&amp;INDEX('הוראות שימוש'!$A$33:$A$44,$B194)&amp;"'!c3:c1500"),$F194)))</f>
        <v/>
      </c>
      <c r="D194" s="95" t="str">
        <f ca="1">IF(B195="","",IF(ISERROR(F194),0,INDEX(INDIRECT("'"&amp;INDEX('הוראות שימוש'!$A$33:$A$44,$B194)&amp;"'!d3:d1500"),$F194)))</f>
        <v/>
      </c>
      <c r="E194" s="1">
        <f ca="1">IF(B194=B193,0,COUNTIF(INDIRECT("'"&amp;INDEX('הוראות שימוש'!$A$33:$A$44,$B194)&amp;"'!B2:B1501"),$A$2)+(COUNTIF(INDIRECT("'"&amp;INDEX('הוראות שימוש'!$A$33:$A$44,$B194)&amp;"'!B2:B1501"),$A$2)=0))</f>
        <v>0</v>
      </c>
      <c r="F194" s="1" t="e">
        <f ca="1">MATCH($A$2,INDIRECT("'"&amp;INDEX('הוראות שימוש'!$A$33:$A$44,$B194)&amp;"'!$B$"&amp;3+IF(B194&lt;&gt;B193,0,F193)&amp;":$B$1500"),0)+IF(B194&lt;&gt;B193,0,F193)</f>
        <v>#VALUE!</v>
      </c>
    </row>
    <row r="195" spans="1:6" x14ac:dyDescent="0.2">
      <c r="A195" s="91" t="str">
        <f t="shared" ca="1" si="3"/>
        <v/>
      </c>
      <c r="B195" s="91" t="str">
        <f ca="1">IF(OR(B194="",AND(B194=$B$6,ROW(B194)&gt;$E$6+6)),"",IF(ROW(B194)&gt;=ROW($B$6)+SUM(E$6:$E194)-1,IF(B194=12,1,B194+1),B194))</f>
        <v/>
      </c>
      <c r="C195" s="94" t="str">
        <f ca="1">IF(B196="","",IF(ISERROR(F195),0,INDEX(INDIRECT("'"&amp;INDEX('הוראות שימוש'!$A$33:$A$44,$B195)&amp;"'!c3:c1500"),$F195)))</f>
        <v/>
      </c>
      <c r="D195" s="95" t="str">
        <f ca="1">IF(B196="","",IF(ISERROR(F195),0,INDEX(INDIRECT("'"&amp;INDEX('הוראות שימוש'!$A$33:$A$44,$B195)&amp;"'!d3:d1500"),$F195)))</f>
        <v/>
      </c>
      <c r="E195" s="1">
        <f ca="1">IF(B195=B194,0,COUNTIF(INDIRECT("'"&amp;INDEX('הוראות שימוש'!$A$33:$A$44,$B195)&amp;"'!B2:B1501"),$A$2)+(COUNTIF(INDIRECT("'"&amp;INDEX('הוראות שימוש'!$A$33:$A$44,$B195)&amp;"'!B2:B1501"),$A$2)=0))</f>
        <v>0</v>
      </c>
      <c r="F195" s="1" t="e">
        <f ca="1">MATCH($A$2,INDIRECT("'"&amp;INDEX('הוראות שימוש'!$A$33:$A$44,$B195)&amp;"'!$B$"&amp;3+IF(B195&lt;&gt;B194,0,F194)&amp;":$B$1500"),0)+IF(B195&lt;&gt;B194,0,F194)</f>
        <v>#VALUE!</v>
      </c>
    </row>
    <row r="196" spans="1:6" x14ac:dyDescent="0.2">
      <c r="A196" s="91" t="str">
        <f t="shared" ca="1" si="3"/>
        <v/>
      </c>
      <c r="B196" s="91" t="str">
        <f ca="1">IF(OR(B195="",AND(B195=$B$6,ROW(B195)&gt;$E$6+6)),"",IF(ROW(B195)&gt;=ROW($B$6)+SUM(E$6:$E195)-1,IF(B195=12,1,B195+1),B195))</f>
        <v/>
      </c>
      <c r="C196" s="94" t="str">
        <f ca="1">IF(B197="","",IF(ISERROR(F196),0,INDEX(INDIRECT("'"&amp;INDEX('הוראות שימוש'!$A$33:$A$44,$B196)&amp;"'!c3:c1500"),$F196)))</f>
        <v/>
      </c>
      <c r="D196" s="95" t="str">
        <f ca="1">IF(B197="","",IF(ISERROR(F196),0,INDEX(INDIRECT("'"&amp;INDEX('הוראות שימוש'!$A$33:$A$44,$B196)&amp;"'!d3:d1500"),$F196)))</f>
        <v/>
      </c>
      <c r="E196" s="1">
        <f ca="1">IF(B196=B195,0,COUNTIF(INDIRECT("'"&amp;INDEX('הוראות שימוש'!$A$33:$A$44,$B196)&amp;"'!B2:B1501"),$A$2)+(COUNTIF(INDIRECT("'"&amp;INDEX('הוראות שימוש'!$A$33:$A$44,$B196)&amp;"'!B2:B1501"),$A$2)=0))</f>
        <v>0</v>
      </c>
      <c r="F196" s="1" t="e">
        <f ca="1">MATCH($A$2,INDIRECT("'"&amp;INDEX('הוראות שימוש'!$A$33:$A$44,$B196)&amp;"'!$B$"&amp;3+IF(B196&lt;&gt;B195,0,F195)&amp;":$B$1500"),0)+IF(B196&lt;&gt;B195,0,F195)</f>
        <v>#VALUE!</v>
      </c>
    </row>
    <row r="197" spans="1:6" x14ac:dyDescent="0.2">
      <c r="A197" s="91" t="str">
        <f t="shared" ca="1" si="3"/>
        <v/>
      </c>
      <c r="B197" s="91" t="str">
        <f ca="1">IF(OR(B196="",AND(B196=$B$6,ROW(B196)&gt;$E$6+6)),"",IF(ROW(B196)&gt;=ROW($B$6)+SUM(E$6:$E196)-1,IF(B196=12,1,B196+1),B196))</f>
        <v/>
      </c>
      <c r="C197" s="94" t="str">
        <f ca="1">IF(B198="","",IF(ISERROR(F197),0,INDEX(INDIRECT("'"&amp;INDEX('הוראות שימוש'!$A$33:$A$44,$B197)&amp;"'!c3:c1500"),$F197)))</f>
        <v/>
      </c>
      <c r="D197" s="95" t="str">
        <f ca="1">IF(B198="","",IF(ISERROR(F197),0,INDEX(INDIRECT("'"&amp;INDEX('הוראות שימוש'!$A$33:$A$44,$B197)&amp;"'!d3:d1500"),$F197)))</f>
        <v/>
      </c>
      <c r="E197" s="1">
        <f ca="1">IF(B197=B196,0,COUNTIF(INDIRECT("'"&amp;INDEX('הוראות שימוש'!$A$33:$A$44,$B197)&amp;"'!B2:B1501"),$A$2)+(COUNTIF(INDIRECT("'"&amp;INDEX('הוראות שימוש'!$A$33:$A$44,$B197)&amp;"'!B2:B1501"),$A$2)=0))</f>
        <v>0</v>
      </c>
      <c r="F197" s="1" t="e">
        <f ca="1">MATCH($A$2,INDIRECT("'"&amp;INDEX('הוראות שימוש'!$A$33:$A$44,$B197)&amp;"'!$B$"&amp;3+IF(B197&lt;&gt;B196,0,F196)&amp;":$B$1500"),0)+IF(B197&lt;&gt;B196,0,F196)</f>
        <v>#VALUE!</v>
      </c>
    </row>
    <row r="198" spans="1:6" x14ac:dyDescent="0.2">
      <c r="A198" s="91" t="str">
        <f t="shared" ca="1" si="3"/>
        <v/>
      </c>
      <c r="B198" s="91" t="str">
        <f ca="1">IF(OR(B197="",AND(B197=$B$6,ROW(B197)&gt;$E$6+6)),"",IF(ROW(B197)&gt;=ROW($B$6)+SUM(E$6:$E197)-1,IF(B197=12,1,B197+1),B197))</f>
        <v/>
      </c>
      <c r="C198" s="94" t="str">
        <f ca="1">IF(B199="","",IF(ISERROR(F198),0,INDEX(INDIRECT("'"&amp;INDEX('הוראות שימוש'!$A$33:$A$44,$B198)&amp;"'!c3:c1500"),$F198)))</f>
        <v/>
      </c>
      <c r="D198" s="95" t="str">
        <f ca="1">IF(B199="","",IF(ISERROR(F198),0,INDEX(INDIRECT("'"&amp;INDEX('הוראות שימוש'!$A$33:$A$44,$B198)&amp;"'!d3:d1500"),$F198)))</f>
        <v/>
      </c>
      <c r="E198" s="1">
        <f ca="1">IF(B198=B197,0,COUNTIF(INDIRECT("'"&amp;INDEX('הוראות שימוש'!$A$33:$A$44,$B198)&amp;"'!B2:B1501"),$A$2)+(COUNTIF(INDIRECT("'"&amp;INDEX('הוראות שימוש'!$A$33:$A$44,$B198)&amp;"'!B2:B1501"),$A$2)=0))</f>
        <v>0</v>
      </c>
      <c r="F198" s="1" t="e">
        <f ca="1">MATCH($A$2,INDIRECT("'"&amp;INDEX('הוראות שימוש'!$A$33:$A$44,$B198)&amp;"'!$B$"&amp;3+IF(B198&lt;&gt;B197,0,F197)&amp;":$B$1500"),0)+IF(B198&lt;&gt;B197,0,F197)</f>
        <v>#VALUE!</v>
      </c>
    </row>
    <row r="199" spans="1:6" x14ac:dyDescent="0.2">
      <c r="A199" s="91" t="str">
        <f t="shared" ca="1" si="3"/>
        <v/>
      </c>
      <c r="B199" s="91" t="str">
        <f ca="1">IF(OR(B198="",AND(B198=$B$6,ROW(B198)&gt;$E$6+6)),"",IF(ROW(B198)&gt;=ROW($B$6)+SUM(E$6:$E198)-1,IF(B198=12,1,B198+1),B198))</f>
        <v/>
      </c>
      <c r="C199" s="94" t="str">
        <f ca="1">IF(B200="","",IF(ISERROR(F199),0,INDEX(INDIRECT("'"&amp;INDEX('הוראות שימוש'!$A$33:$A$44,$B199)&amp;"'!c3:c1500"),$F199)))</f>
        <v/>
      </c>
      <c r="D199" s="95" t="str">
        <f ca="1">IF(B200="","",IF(ISERROR(F199),0,INDEX(INDIRECT("'"&amp;INDEX('הוראות שימוש'!$A$33:$A$44,$B199)&amp;"'!d3:d1500"),$F199)))</f>
        <v/>
      </c>
      <c r="E199" s="1">
        <f ca="1">IF(B199=B198,0,COUNTIF(INDIRECT("'"&amp;INDEX('הוראות שימוש'!$A$33:$A$44,$B199)&amp;"'!B2:B1501"),$A$2)+(COUNTIF(INDIRECT("'"&amp;INDEX('הוראות שימוש'!$A$33:$A$44,$B199)&amp;"'!B2:B1501"),$A$2)=0))</f>
        <v>0</v>
      </c>
      <c r="F199" s="1" t="e">
        <f ca="1">MATCH($A$2,INDIRECT("'"&amp;INDEX('הוראות שימוש'!$A$33:$A$44,$B199)&amp;"'!$B$"&amp;3+IF(B199&lt;&gt;B198,0,F198)&amp;":$B$1500"),0)+IF(B199&lt;&gt;B198,0,F198)</f>
        <v>#VALUE!</v>
      </c>
    </row>
    <row r="200" spans="1:6" x14ac:dyDescent="0.2">
      <c r="A200" s="91" t="str">
        <f t="shared" ca="1" si="3"/>
        <v/>
      </c>
      <c r="B200" s="91" t="str">
        <f ca="1">IF(OR(B199="",AND(B199=$B$6,ROW(B199)&gt;$E$6+6)),"",IF(ROW(B199)&gt;=ROW($B$6)+SUM(E$6:$E199)-1,IF(B199=12,1,B199+1),B199))</f>
        <v/>
      </c>
      <c r="C200" s="94" t="str">
        <f ca="1">IF(B201="","",IF(ISERROR(F200),0,INDEX(INDIRECT("'"&amp;INDEX('הוראות שימוש'!$A$33:$A$44,$B200)&amp;"'!c3:c1500"),$F200)))</f>
        <v/>
      </c>
      <c r="D200" s="95" t="str">
        <f ca="1">IF(B201="","",IF(ISERROR(F200),0,INDEX(INDIRECT("'"&amp;INDEX('הוראות שימוש'!$A$33:$A$44,$B200)&amp;"'!d3:d1500"),$F200)))</f>
        <v/>
      </c>
      <c r="E200" s="1">
        <f ca="1">IF(B200=B199,0,COUNTIF(INDIRECT("'"&amp;INDEX('הוראות שימוש'!$A$33:$A$44,$B200)&amp;"'!B2:B1501"),$A$2)+(COUNTIF(INDIRECT("'"&amp;INDEX('הוראות שימוש'!$A$33:$A$44,$B200)&amp;"'!B2:B1501"),$A$2)=0))</f>
        <v>0</v>
      </c>
      <c r="F200" s="1" t="e">
        <f ca="1">MATCH($A$2,INDIRECT("'"&amp;INDEX('הוראות שימוש'!$A$33:$A$44,$B200)&amp;"'!$B$"&amp;3+IF(B200&lt;&gt;B199,0,F199)&amp;":$B$1500"),0)+IF(B200&lt;&gt;B199,0,F199)</f>
        <v>#VALUE!</v>
      </c>
    </row>
    <row r="201" spans="1:6" x14ac:dyDescent="0.2">
      <c r="A201" s="91" t="str">
        <f t="shared" ca="1" si="3"/>
        <v/>
      </c>
      <c r="B201" s="91" t="str">
        <f ca="1">IF(OR(B200="",AND(B200=$B$6,ROW(B200)&gt;$E$6+6)),"",IF(ROW(B200)&gt;=ROW($B$6)+SUM(E$6:$E200)-1,IF(B200=12,1,B200+1),B200))</f>
        <v/>
      </c>
      <c r="C201" s="94" t="str">
        <f ca="1">IF(B202="","",IF(ISERROR(F201),0,INDEX(INDIRECT("'"&amp;INDEX('הוראות שימוש'!$A$33:$A$44,$B201)&amp;"'!c3:c1500"),$F201)))</f>
        <v/>
      </c>
      <c r="D201" s="95" t="str">
        <f ca="1">IF(B202="","",IF(ISERROR(F201),0,INDEX(INDIRECT("'"&amp;INDEX('הוראות שימוש'!$A$33:$A$44,$B201)&amp;"'!d3:d1500"),$F201)))</f>
        <v/>
      </c>
      <c r="E201" s="1">
        <f ca="1">IF(B201=B200,0,COUNTIF(INDIRECT("'"&amp;INDEX('הוראות שימוש'!$A$33:$A$44,$B201)&amp;"'!B2:B1501"),$A$2)+(COUNTIF(INDIRECT("'"&amp;INDEX('הוראות שימוש'!$A$33:$A$44,$B201)&amp;"'!B2:B1501"),$A$2)=0))</f>
        <v>0</v>
      </c>
      <c r="F201" s="1" t="e">
        <f ca="1">MATCH($A$2,INDIRECT("'"&amp;INDEX('הוראות שימוש'!$A$33:$A$44,$B201)&amp;"'!$B$"&amp;3+IF(B201&lt;&gt;B200,0,F200)&amp;":$B$1500"),0)+IF(B201&lt;&gt;B200,0,F200)</f>
        <v>#VALUE!</v>
      </c>
    </row>
    <row r="202" spans="1:6" x14ac:dyDescent="0.2">
      <c r="A202" s="91" t="str">
        <f t="shared" ca="1" si="3"/>
        <v/>
      </c>
      <c r="B202" s="91" t="str">
        <f ca="1">IF(OR(B201="",AND(B201=$B$6,ROW(B201)&gt;$E$6+6)),"",IF(ROW(B201)&gt;=ROW($B$6)+SUM(E$6:$E201)-1,IF(B201=12,1,B201+1),B201))</f>
        <v/>
      </c>
      <c r="C202" s="94" t="str">
        <f ca="1">IF(B203="","",IF(ISERROR(F202),0,INDEX(INDIRECT("'"&amp;INDEX('הוראות שימוש'!$A$33:$A$44,$B202)&amp;"'!c3:c1500"),$F202)))</f>
        <v/>
      </c>
      <c r="D202" s="95" t="str">
        <f ca="1">IF(B203="","",IF(ISERROR(F202),0,INDEX(INDIRECT("'"&amp;INDEX('הוראות שימוש'!$A$33:$A$44,$B202)&amp;"'!d3:d1500"),$F202)))</f>
        <v/>
      </c>
      <c r="E202" s="1">
        <f ca="1">IF(B202=B201,0,COUNTIF(INDIRECT("'"&amp;INDEX('הוראות שימוש'!$A$33:$A$44,$B202)&amp;"'!B2:B1501"),$A$2)+(COUNTIF(INDIRECT("'"&amp;INDEX('הוראות שימוש'!$A$33:$A$44,$B202)&amp;"'!B2:B1501"),$A$2)=0))</f>
        <v>0</v>
      </c>
      <c r="F202" s="1" t="e">
        <f ca="1">MATCH($A$2,INDIRECT("'"&amp;INDEX('הוראות שימוש'!$A$33:$A$44,$B202)&amp;"'!$B$"&amp;3+IF(B202&lt;&gt;B201,0,F201)&amp;":$B$1500"),0)+IF(B202&lt;&gt;B201,0,F201)</f>
        <v>#VALUE!</v>
      </c>
    </row>
    <row r="203" spans="1:6" x14ac:dyDescent="0.2">
      <c r="A203" s="91" t="str">
        <f t="shared" ca="1" si="3"/>
        <v/>
      </c>
      <c r="B203" s="91" t="str">
        <f ca="1">IF(OR(B202="",AND(B202=$B$6,ROW(B202)&gt;$E$6+6)),"",IF(ROW(B202)&gt;=ROW($B$6)+SUM(E$6:$E202)-1,IF(B202=12,1,B202+1),B202))</f>
        <v/>
      </c>
      <c r="C203" s="94" t="str">
        <f ca="1">IF(B204="","",IF(ISERROR(F203),0,INDEX(INDIRECT("'"&amp;INDEX('הוראות שימוש'!$A$33:$A$44,$B203)&amp;"'!c3:c1500"),$F203)))</f>
        <v/>
      </c>
      <c r="D203" s="95" t="str">
        <f ca="1">IF(B204="","",IF(ISERROR(F203),0,INDEX(INDIRECT("'"&amp;INDEX('הוראות שימוש'!$A$33:$A$44,$B203)&amp;"'!d3:d1500"),$F203)))</f>
        <v/>
      </c>
      <c r="E203" s="1">
        <f ca="1">IF(B203=B202,0,COUNTIF(INDIRECT("'"&amp;INDEX('הוראות שימוש'!$A$33:$A$44,$B203)&amp;"'!B2:B1501"),$A$2)+(COUNTIF(INDIRECT("'"&amp;INDEX('הוראות שימוש'!$A$33:$A$44,$B203)&amp;"'!B2:B1501"),$A$2)=0))</f>
        <v>0</v>
      </c>
      <c r="F203" s="1" t="e">
        <f ca="1">MATCH($A$2,INDIRECT("'"&amp;INDEX('הוראות שימוש'!$A$33:$A$44,$B203)&amp;"'!$B$"&amp;3+IF(B203&lt;&gt;B202,0,F202)&amp;":$B$1500"),0)+IF(B203&lt;&gt;B202,0,F202)</f>
        <v>#VALUE!</v>
      </c>
    </row>
    <row r="204" spans="1:6" x14ac:dyDescent="0.2">
      <c r="A204" s="91" t="str">
        <f t="shared" ca="1" si="3"/>
        <v/>
      </c>
      <c r="B204" s="91" t="str">
        <f ca="1">IF(OR(B203="",AND(B203=$B$6,ROW(B203)&gt;$E$6+6)),"",IF(ROW(B203)&gt;=ROW($B$6)+SUM(E$6:$E203)-1,IF(B203=12,1,B203+1),B203))</f>
        <v/>
      </c>
      <c r="C204" s="94" t="str">
        <f ca="1">IF(B205="","",IF(ISERROR(F204),0,INDEX(INDIRECT("'"&amp;INDEX('הוראות שימוש'!$A$33:$A$44,$B204)&amp;"'!c3:c1500"),$F204)))</f>
        <v/>
      </c>
      <c r="D204" s="95" t="str">
        <f ca="1">IF(B205="","",IF(ISERROR(F204),0,INDEX(INDIRECT("'"&amp;INDEX('הוראות שימוש'!$A$33:$A$44,$B204)&amp;"'!d3:d1500"),$F204)))</f>
        <v/>
      </c>
      <c r="E204" s="1">
        <f ca="1">IF(B204=B203,0,COUNTIF(INDIRECT("'"&amp;INDEX('הוראות שימוש'!$A$33:$A$44,$B204)&amp;"'!B2:B1501"),$A$2)+(COUNTIF(INDIRECT("'"&amp;INDEX('הוראות שימוש'!$A$33:$A$44,$B204)&amp;"'!B2:B1501"),$A$2)=0))</f>
        <v>0</v>
      </c>
      <c r="F204" s="1" t="e">
        <f ca="1">MATCH($A$2,INDIRECT("'"&amp;INDEX('הוראות שימוש'!$A$33:$A$44,$B204)&amp;"'!$B$"&amp;3+IF(B204&lt;&gt;B203,0,F203)&amp;":$B$1500"),0)+IF(B204&lt;&gt;B203,0,F203)</f>
        <v>#VALUE!</v>
      </c>
    </row>
    <row r="205" spans="1:6" x14ac:dyDescent="0.2">
      <c r="A205" s="91" t="str">
        <f t="shared" ca="1" si="3"/>
        <v/>
      </c>
      <c r="B205" s="91" t="str">
        <f ca="1">IF(OR(B204="",AND(B204=$B$6,ROW(B204)&gt;$E$6+6)),"",IF(ROW(B204)&gt;=ROW($B$6)+SUM(E$6:$E204)-1,IF(B204=12,1,B204+1),B204))</f>
        <v/>
      </c>
      <c r="C205" s="94" t="str">
        <f ca="1">IF(B206="","",IF(ISERROR(F205),0,INDEX(INDIRECT("'"&amp;INDEX('הוראות שימוש'!$A$33:$A$44,$B205)&amp;"'!c3:c1500"),$F205)))</f>
        <v/>
      </c>
      <c r="D205" s="95" t="str">
        <f ca="1">IF(B206="","",IF(ISERROR(F205),0,INDEX(INDIRECT("'"&amp;INDEX('הוראות שימוש'!$A$33:$A$44,$B205)&amp;"'!d3:d1500"),$F205)))</f>
        <v/>
      </c>
      <c r="E205" s="1">
        <f ca="1">IF(B205=B204,0,COUNTIF(INDIRECT("'"&amp;INDEX('הוראות שימוש'!$A$33:$A$44,$B205)&amp;"'!B2:B1501"),$A$2)+(COUNTIF(INDIRECT("'"&amp;INDEX('הוראות שימוש'!$A$33:$A$44,$B205)&amp;"'!B2:B1501"),$A$2)=0))</f>
        <v>0</v>
      </c>
      <c r="F205" s="1" t="e">
        <f ca="1">MATCH($A$2,INDIRECT("'"&amp;INDEX('הוראות שימוש'!$A$33:$A$44,$B205)&amp;"'!$B$"&amp;3+IF(B205&lt;&gt;B204,0,F204)&amp;":$B$1500"),0)+IF(B205&lt;&gt;B204,0,F204)</f>
        <v>#VALUE!</v>
      </c>
    </row>
    <row r="206" spans="1:6" x14ac:dyDescent="0.2">
      <c r="A206" s="91" t="str">
        <f t="shared" ca="1" si="3"/>
        <v/>
      </c>
      <c r="B206" s="91" t="str">
        <f ca="1">IF(OR(B205="",AND(B205=$B$6,ROW(B205)&gt;$E$6+6)),"",IF(ROW(B205)&gt;=ROW($B$6)+SUM(E$6:$E205)-1,IF(B205=12,1,B205+1),B205))</f>
        <v/>
      </c>
      <c r="C206" s="94" t="str">
        <f ca="1">IF(B207="","",IF(ISERROR(F206),0,INDEX(INDIRECT("'"&amp;INDEX('הוראות שימוש'!$A$33:$A$44,$B206)&amp;"'!c3:c1500"),$F206)))</f>
        <v/>
      </c>
      <c r="D206" s="95" t="str">
        <f ca="1">IF(B207="","",IF(ISERROR(F206),0,INDEX(INDIRECT("'"&amp;INDEX('הוראות שימוש'!$A$33:$A$44,$B206)&amp;"'!d3:d1500"),$F206)))</f>
        <v/>
      </c>
      <c r="E206" s="1">
        <f ca="1">IF(B206=B205,0,COUNTIF(INDIRECT("'"&amp;INDEX('הוראות שימוש'!$A$33:$A$44,$B206)&amp;"'!B2:B1501"),$A$2)+(COUNTIF(INDIRECT("'"&amp;INDEX('הוראות שימוש'!$A$33:$A$44,$B206)&amp;"'!B2:B1501"),$A$2)=0))</f>
        <v>0</v>
      </c>
      <c r="F206" s="1" t="e">
        <f ca="1">MATCH($A$2,INDIRECT("'"&amp;INDEX('הוראות שימוש'!$A$33:$A$44,$B206)&amp;"'!$B$"&amp;3+IF(B206&lt;&gt;B205,0,F205)&amp;":$B$1500"),0)+IF(B206&lt;&gt;B205,0,F205)</f>
        <v>#VALUE!</v>
      </c>
    </row>
    <row r="207" spans="1:6" x14ac:dyDescent="0.2">
      <c r="A207" s="91" t="str">
        <f t="shared" ca="1" si="3"/>
        <v/>
      </c>
      <c r="B207" s="91" t="str">
        <f ca="1">IF(OR(B206="",AND(B206=$B$6,ROW(B206)&gt;$E$6+6)),"",IF(ROW(B206)&gt;=ROW($B$6)+SUM(E$6:$E206)-1,IF(B206=12,1,B206+1),B206))</f>
        <v/>
      </c>
      <c r="C207" s="94" t="str">
        <f ca="1">IF(B208="","",IF(ISERROR(F207),0,INDEX(INDIRECT("'"&amp;INDEX('הוראות שימוש'!$A$33:$A$44,$B207)&amp;"'!c3:c1500"),$F207)))</f>
        <v/>
      </c>
      <c r="D207" s="95" t="str">
        <f ca="1">IF(B208="","",IF(ISERROR(F207),0,INDEX(INDIRECT("'"&amp;INDEX('הוראות שימוש'!$A$33:$A$44,$B207)&amp;"'!d3:d1500"),$F207)))</f>
        <v/>
      </c>
      <c r="E207" s="1">
        <f ca="1">IF(B207=B206,0,COUNTIF(INDIRECT("'"&amp;INDEX('הוראות שימוש'!$A$33:$A$44,$B207)&amp;"'!B2:B1501"),$A$2)+(COUNTIF(INDIRECT("'"&amp;INDEX('הוראות שימוש'!$A$33:$A$44,$B207)&amp;"'!B2:B1501"),$A$2)=0))</f>
        <v>0</v>
      </c>
      <c r="F207" s="1" t="e">
        <f ca="1">MATCH($A$2,INDIRECT("'"&amp;INDEX('הוראות שימוש'!$A$33:$A$44,$B207)&amp;"'!$B$"&amp;3+IF(B207&lt;&gt;B206,0,F206)&amp;":$B$1500"),0)+IF(B207&lt;&gt;B206,0,F206)</f>
        <v>#VALUE!</v>
      </c>
    </row>
    <row r="208" spans="1:6" x14ac:dyDescent="0.2">
      <c r="A208" s="91" t="str">
        <f t="shared" ca="1" si="3"/>
        <v/>
      </c>
      <c r="B208" s="91" t="str">
        <f ca="1">IF(OR(B207="",AND(B207=$B$6,ROW(B207)&gt;$E$6+6)),"",IF(ROW(B207)&gt;=ROW($B$6)+SUM(E$6:$E207)-1,IF(B207=12,1,B207+1),B207))</f>
        <v/>
      </c>
      <c r="C208" s="94" t="str">
        <f ca="1">IF(B209="","",IF(ISERROR(F208),0,INDEX(INDIRECT("'"&amp;INDEX('הוראות שימוש'!$A$33:$A$44,$B208)&amp;"'!c3:c1500"),$F208)))</f>
        <v/>
      </c>
      <c r="D208" s="95" t="str">
        <f ca="1">IF(B209="","",IF(ISERROR(F208),0,INDEX(INDIRECT("'"&amp;INDEX('הוראות שימוש'!$A$33:$A$44,$B208)&amp;"'!d3:d1500"),$F208)))</f>
        <v/>
      </c>
      <c r="E208" s="1">
        <f ca="1">IF(B208=B207,0,COUNTIF(INDIRECT("'"&amp;INDEX('הוראות שימוש'!$A$33:$A$44,$B208)&amp;"'!B2:B1501"),$A$2)+(COUNTIF(INDIRECT("'"&amp;INDEX('הוראות שימוש'!$A$33:$A$44,$B208)&amp;"'!B2:B1501"),$A$2)=0))</f>
        <v>0</v>
      </c>
      <c r="F208" s="1" t="e">
        <f ca="1">MATCH($A$2,INDIRECT("'"&amp;INDEX('הוראות שימוש'!$A$33:$A$44,$B208)&amp;"'!$B$"&amp;3+IF(B208&lt;&gt;B207,0,F207)&amp;":$B$1500"),0)+IF(B208&lt;&gt;B207,0,F207)</f>
        <v>#VALUE!</v>
      </c>
    </row>
    <row r="209" spans="1:6" x14ac:dyDescent="0.2">
      <c r="A209" s="91" t="str">
        <f t="shared" ca="1" si="3"/>
        <v/>
      </c>
      <c r="B209" s="91" t="str">
        <f ca="1">IF(OR(B208="",AND(B208=$B$6,ROW(B208)&gt;$E$6+6)),"",IF(ROW(B208)&gt;=ROW($B$6)+SUM(E$6:$E208)-1,IF(B208=12,1,B208+1),B208))</f>
        <v/>
      </c>
      <c r="C209" s="94" t="str">
        <f ca="1">IF(B210="","",IF(ISERROR(F209),0,INDEX(INDIRECT("'"&amp;INDEX('הוראות שימוש'!$A$33:$A$44,$B209)&amp;"'!c3:c1500"),$F209)))</f>
        <v/>
      </c>
      <c r="D209" s="95" t="str">
        <f ca="1">IF(B210="","",IF(ISERROR(F209),0,INDEX(INDIRECT("'"&amp;INDEX('הוראות שימוש'!$A$33:$A$44,$B209)&amp;"'!d3:d1500"),$F209)))</f>
        <v/>
      </c>
      <c r="E209" s="1">
        <f ca="1">IF(B209=B208,0,COUNTIF(INDIRECT("'"&amp;INDEX('הוראות שימוש'!$A$33:$A$44,$B209)&amp;"'!B2:B1501"),$A$2)+(COUNTIF(INDIRECT("'"&amp;INDEX('הוראות שימוש'!$A$33:$A$44,$B209)&amp;"'!B2:B1501"),$A$2)=0))</f>
        <v>0</v>
      </c>
      <c r="F209" s="1" t="e">
        <f ca="1">MATCH($A$2,INDIRECT("'"&amp;INDEX('הוראות שימוש'!$A$33:$A$44,$B209)&amp;"'!$B$"&amp;3+IF(B209&lt;&gt;B208,0,F208)&amp;":$B$1500"),0)+IF(B209&lt;&gt;B208,0,F208)</f>
        <v>#VALUE!</v>
      </c>
    </row>
    <row r="210" spans="1:6" x14ac:dyDescent="0.2">
      <c r="A210" s="91" t="str">
        <f t="shared" ca="1" si="3"/>
        <v/>
      </c>
      <c r="B210" s="91" t="str">
        <f ca="1">IF(OR(B209="",AND(B209=$B$6,ROW(B209)&gt;$E$6+6)),"",IF(ROW(B209)&gt;=ROW($B$6)+SUM(E$6:$E209)-1,IF(B209=12,1,B209+1),B209))</f>
        <v/>
      </c>
      <c r="C210" s="94" t="str">
        <f ca="1">IF(B211="","",IF(ISERROR(F210),0,INDEX(INDIRECT("'"&amp;INDEX('הוראות שימוש'!$A$33:$A$44,$B210)&amp;"'!c3:c1500"),$F210)))</f>
        <v/>
      </c>
      <c r="D210" s="95" t="str">
        <f ca="1">IF(B211="","",IF(ISERROR(F210),0,INDEX(INDIRECT("'"&amp;INDEX('הוראות שימוש'!$A$33:$A$44,$B210)&amp;"'!d3:d1500"),$F210)))</f>
        <v/>
      </c>
      <c r="E210" s="1">
        <f ca="1">IF(B210=B209,0,COUNTIF(INDIRECT("'"&amp;INDEX('הוראות שימוש'!$A$33:$A$44,$B210)&amp;"'!B2:B1501"),$A$2)+(COUNTIF(INDIRECT("'"&amp;INDEX('הוראות שימוש'!$A$33:$A$44,$B210)&amp;"'!B2:B1501"),$A$2)=0))</f>
        <v>0</v>
      </c>
      <c r="F210" s="1" t="e">
        <f ca="1">MATCH($A$2,INDIRECT("'"&amp;INDEX('הוראות שימוש'!$A$33:$A$44,$B210)&amp;"'!$B$"&amp;3+IF(B210&lt;&gt;B209,0,F209)&amp;":$B$1500"),0)+IF(B210&lt;&gt;B209,0,F209)</f>
        <v>#VALUE!</v>
      </c>
    </row>
    <row r="211" spans="1:6" x14ac:dyDescent="0.2">
      <c r="A211" s="91" t="str">
        <f t="shared" ca="1" si="3"/>
        <v/>
      </c>
      <c r="B211" s="91" t="str">
        <f ca="1">IF(OR(B210="",AND(B210=$B$6,ROW(B210)&gt;$E$6+6)),"",IF(ROW(B210)&gt;=ROW($B$6)+SUM(E$6:$E210)-1,IF(B210=12,1,B210+1),B210))</f>
        <v/>
      </c>
      <c r="C211" s="94" t="str">
        <f ca="1">IF(B212="","",IF(ISERROR(F211),0,INDEX(INDIRECT("'"&amp;INDEX('הוראות שימוש'!$A$33:$A$44,$B211)&amp;"'!c3:c1500"),$F211)))</f>
        <v/>
      </c>
      <c r="D211" s="95" t="str">
        <f ca="1">IF(B212="","",IF(ISERROR(F211),0,INDEX(INDIRECT("'"&amp;INDEX('הוראות שימוש'!$A$33:$A$44,$B211)&amp;"'!d3:d1500"),$F211)))</f>
        <v/>
      </c>
      <c r="E211" s="1">
        <f ca="1">IF(B211=B210,0,COUNTIF(INDIRECT("'"&amp;INDEX('הוראות שימוש'!$A$33:$A$44,$B211)&amp;"'!B2:B1501"),$A$2)+(COUNTIF(INDIRECT("'"&amp;INDEX('הוראות שימוש'!$A$33:$A$44,$B211)&amp;"'!B2:B1501"),$A$2)=0))</f>
        <v>0</v>
      </c>
      <c r="F211" s="1" t="e">
        <f ca="1">MATCH($A$2,INDIRECT("'"&amp;INDEX('הוראות שימוש'!$A$33:$A$44,$B211)&amp;"'!$B$"&amp;3+IF(B211&lt;&gt;B210,0,F210)&amp;":$B$1500"),0)+IF(B211&lt;&gt;B210,0,F210)</f>
        <v>#VALUE!</v>
      </c>
    </row>
    <row r="212" spans="1:6" x14ac:dyDescent="0.2">
      <c r="A212" s="91" t="str">
        <f t="shared" ref="A212:A275" ca="1" si="4">IF(B213="","",IF(B211-B212=11,A211+1,A211))</f>
        <v/>
      </c>
      <c r="B212" s="91" t="str">
        <f ca="1">IF(OR(B211="",AND(B211=$B$6,ROW(B211)&gt;$E$6+6)),"",IF(ROW(B211)&gt;=ROW($B$6)+SUM(E$6:$E211)-1,IF(B211=12,1,B211+1),B211))</f>
        <v/>
      </c>
      <c r="C212" s="94" t="str">
        <f ca="1">IF(B213="","",IF(ISERROR(F212),0,INDEX(INDIRECT("'"&amp;INDEX('הוראות שימוש'!$A$33:$A$44,$B212)&amp;"'!c3:c1500"),$F212)))</f>
        <v/>
      </c>
      <c r="D212" s="95" t="str">
        <f ca="1">IF(B213="","",IF(ISERROR(F212),0,INDEX(INDIRECT("'"&amp;INDEX('הוראות שימוש'!$A$33:$A$44,$B212)&amp;"'!d3:d1500"),$F212)))</f>
        <v/>
      </c>
      <c r="E212" s="1">
        <f ca="1">IF(B212=B211,0,COUNTIF(INDIRECT("'"&amp;INDEX('הוראות שימוש'!$A$33:$A$44,$B212)&amp;"'!B2:B1501"),$A$2)+(COUNTIF(INDIRECT("'"&amp;INDEX('הוראות שימוש'!$A$33:$A$44,$B212)&amp;"'!B2:B1501"),$A$2)=0))</f>
        <v>0</v>
      </c>
      <c r="F212" s="1" t="e">
        <f ca="1">MATCH($A$2,INDIRECT("'"&amp;INDEX('הוראות שימוש'!$A$33:$A$44,$B212)&amp;"'!$B$"&amp;3+IF(B212&lt;&gt;B211,0,F211)&amp;":$B$1500"),0)+IF(B212&lt;&gt;B211,0,F211)</f>
        <v>#VALUE!</v>
      </c>
    </row>
    <row r="213" spans="1:6" x14ac:dyDescent="0.2">
      <c r="A213" s="91" t="str">
        <f t="shared" ca="1" si="4"/>
        <v/>
      </c>
      <c r="B213" s="91" t="str">
        <f ca="1">IF(OR(B212="",AND(B212=$B$6,ROW(B212)&gt;$E$6+6)),"",IF(ROW(B212)&gt;=ROW($B$6)+SUM(E$6:$E212)-1,IF(B212=12,1,B212+1),B212))</f>
        <v/>
      </c>
      <c r="C213" s="94" t="str">
        <f ca="1">IF(B214="","",IF(ISERROR(F213),0,INDEX(INDIRECT("'"&amp;INDEX('הוראות שימוש'!$A$33:$A$44,$B213)&amp;"'!c3:c1500"),$F213)))</f>
        <v/>
      </c>
      <c r="D213" s="95" t="str">
        <f ca="1">IF(B214="","",IF(ISERROR(F213),0,INDEX(INDIRECT("'"&amp;INDEX('הוראות שימוש'!$A$33:$A$44,$B213)&amp;"'!d3:d1500"),$F213)))</f>
        <v/>
      </c>
      <c r="E213" s="1">
        <f ca="1">IF(B213=B212,0,COUNTIF(INDIRECT("'"&amp;INDEX('הוראות שימוש'!$A$33:$A$44,$B213)&amp;"'!B2:B1501"),$A$2)+(COUNTIF(INDIRECT("'"&amp;INDEX('הוראות שימוש'!$A$33:$A$44,$B213)&amp;"'!B2:B1501"),$A$2)=0))</f>
        <v>0</v>
      </c>
      <c r="F213" s="1" t="e">
        <f ca="1">MATCH($A$2,INDIRECT("'"&amp;INDEX('הוראות שימוש'!$A$33:$A$44,$B213)&amp;"'!$B$"&amp;3+IF(B213&lt;&gt;B212,0,F212)&amp;":$B$1500"),0)+IF(B213&lt;&gt;B212,0,F212)</f>
        <v>#VALUE!</v>
      </c>
    </row>
    <row r="214" spans="1:6" x14ac:dyDescent="0.2">
      <c r="A214" s="91" t="str">
        <f t="shared" ca="1" si="4"/>
        <v/>
      </c>
      <c r="B214" s="91" t="str">
        <f ca="1">IF(OR(B213="",AND(B213=$B$6,ROW(B213)&gt;$E$6+6)),"",IF(ROW(B213)&gt;=ROW($B$6)+SUM(E$6:$E213)-1,IF(B213=12,1,B213+1),B213))</f>
        <v/>
      </c>
      <c r="C214" s="94" t="str">
        <f ca="1">IF(B215="","",IF(ISERROR(F214),0,INDEX(INDIRECT("'"&amp;INDEX('הוראות שימוש'!$A$33:$A$44,$B214)&amp;"'!c3:c1500"),$F214)))</f>
        <v/>
      </c>
      <c r="D214" s="95" t="str">
        <f ca="1">IF(B215="","",IF(ISERROR(F214),0,INDEX(INDIRECT("'"&amp;INDEX('הוראות שימוש'!$A$33:$A$44,$B214)&amp;"'!d3:d1500"),$F214)))</f>
        <v/>
      </c>
      <c r="E214" s="1">
        <f ca="1">IF(B214=B213,0,COUNTIF(INDIRECT("'"&amp;INDEX('הוראות שימוש'!$A$33:$A$44,$B214)&amp;"'!B2:B1501"),$A$2)+(COUNTIF(INDIRECT("'"&amp;INDEX('הוראות שימוש'!$A$33:$A$44,$B214)&amp;"'!B2:B1501"),$A$2)=0))</f>
        <v>0</v>
      </c>
      <c r="F214" s="1" t="e">
        <f ca="1">MATCH($A$2,INDIRECT("'"&amp;INDEX('הוראות שימוש'!$A$33:$A$44,$B214)&amp;"'!$B$"&amp;3+IF(B214&lt;&gt;B213,0,F213)&amp;":$B$1500"),0)+IF(B214&lt;&gt;B213,0,F213)</f>
        <v>#VALUE!</v>
      </c>
    </row>
    <row r="215" spans="1:6" x14ac:dyDescent="0.2">
      <c r="A215" s="91" t="str">
        <f t="shared" ca="1" si="4"/>
        <v/>
      </c>
      <c r="B215" s="91" t="str">
        <f ca="1">IF(OR(B214="",AND(B214=$B$6,ROW(B214)&gt;$E$6+6)),"",IF(ROW(B214)&gt;=ROW($B$6)+SUM(E$6:$E214)-1,IF(B214=12,1,B214+1),B214))</f>
        <v/>
      </c>
      <c r="C215" s="94" t="str">
        <f ca="1">IF(B216="","",IF(ISERROR(F215),0,INDEX(INDIRECT("'"&amp;INDEX('הוראות שימוש'!$A$33:$A$44,$B215)&amp;"'!c3:c1500"),$F215)))</f>
        <v/>
      </c>
      <c r="D215" s="95" t="str">
        <f ca="1">IF(B216="","",IF(ISERROR(F215),0,INDEX(INDIRECT("'"&amp;INDEX('הוראות שימוש'!$A$33:$A$44,$B215)&amp;"'!d3:d1500"),$F215)))</f>
        <v/>
      </c>
      <c r="E215" s="1">
        <f ca="1">IF(B215=B214,0,COUNTIF(INDIRECT("'"&amp;INDEX('הוראות שימוש'!$A$33:$A$44,$B215)&amp;"'!B2:B1501"),$A$2)+(COUNTIF(INDIRECT("'"&amp;INDEX('הוראות שימוש'!$A$33:$A$44,$B215)&amp;"'!B2:B1501"),$A$2)=0))</f>
        <v>0</v>
      </c>
      <c r="F215" s="1" t="e">
        <f ca="1">MATCH($A$2,INDIRECT("'"&amp;INDEX('הוראות שימוש'!$A$33:$A$44,$B215)&amp;"'!$B$"&amp;3+IF(B215&lt;&gt;B214,0,F214)&amp;":$B$1500"),0)+IF(B215&lt;&gt;B214,0,F214)</f>
        <v>#VALUE!</v>
      </c>
    </row>
    <row r="216" spans="1:6" x14ac:dyDescent="0.2">
      <c r="A216" s="91" t="str">
        <f t="shared" ca="1" si="4"/>
        <v/>
      </c>
      <c r="B216" s="91" t="str">
        <f ca="1">IF(OR(B215="",AND(B215=$B$6,ROW(B215)&gt;$E$6+6)),"",IF(ROW(B215)&gt;=ROW($B$6)+SUM(E$6:$E215)-1,IF(B215=12,1,B215+1),B215))</f>
        <v/>
      </c>
      <c r="C216" s="94" t="str">
        <f ca="1">IF(B217="","",IF(ISERROR(F216),0,INDEX(INDIRECT("'"&amp;INDEX('הוראות שימוש'!$A$33:$A$44,$B216)&amp;"'!c3:c1500"),$F216)))</f>
        <v/>
      </c>
      <c r="D216" s="95" t="str">
        <f ca="1">IF(B217="","",IF(ISERROR(F216),0,INDEX(INDIRECT("'"&amp;INDEX('הוראות שימוש'!$A$33:$A$44,$B216)&amp;"'!d3:d1500"),$F216)))</f>
        <v/>
      </c>
      <c r="E216" s="1">
        <f ca="1">IF(B216=B215,0,COUNTIF(INDIRECT("'"&amp;INDEX('הוראות שימוש'!$A$33:$A$44,$B216)&amp;"'!B2:B1501"),$A$2)+(COUNTIF(INDIRECT("'"&amp;INDEX('הוראות שימוש'!$A$33:$A$44,$B216)&amp;"'!B2:B1501"),$A$2)=0))</f>
        <v>0</v>
      </c>
      <c r="F216" s="1" t="e">
        <f ca="1">MATCH($A$2,INDIRECT("'"&amp;INDEX('הוראות שימוש'!$A$33:$A$44,$B216)&amp;"'!$B$"&amp;3+IF(B216&lt;&gt;B215,0,F215)&amp;":$B$1500"),0)+IF(B216&lt;&gt;B215,0,F215)</f>
        <v>#VALUE!</v>
      </c>
    </row>
    <row r="217" spans="1:6" x14ac:dyDescent="0.2">
      <c r="A217" s="91" t="str">
        <f t="shared" ca="1" si="4"/>
        <v/>
      </c>
      <c r="B217" s="91" t="str">
        <f ca="1">IF(OR(B216="",AND(B216=$B$6,ROW(B216)&gt;$E$6+6)),"",IF(ROW(B216)&gt;=ROW($B$6)+SUM(E$6:$E216)-1,IF(B216=12,1,B216+1),B216))</f>
        <v/>
      </c>
      <c r="C217" s="94" t="str">
        <f ca="1">IF(B218="","",IF(ISERROR(F217),0,INDEX(INDIRECT("'"&amp;INDEX('הוראות שימוש'!$A$33:$A$44,$B217)&amp;"'!c3:c1500"),$F217)))</f>
        <v/>
      </c>
      <c r="D217" s="95" t="str">
        <f ca="1">IF(B218="","",IF(ISERROR(F217),0,INDEX(INDIRECT("'"&amp;INDEX('הוראות שימוש'!$A$33:$A$44,$B217)&amp;"'!d3:d1500"),$F217)))</f>
        <v/>
      </c>
      <c r="E217" s="1">
        <f ca="1">IF(B217=B216,0,COUNTIF(INDIRECT("'"&amp;INDEX('הוראות שימוש'!$A$33:$A$44,$B217)&amp;"'!B2:B1501"),$A$2)+(COUNTIF(INDIRECT("'"&amp;INDEX('הוראות שימוש'!$A$33:$A$44,$B217)&amp;"'!B2:B1501"),$A$2)=0))</f>
        <v>0</v>
      </c>
      <c r="F217" s="1" t="e">
        <f ca="1">MATCH($A$2,INDIRECT("'"&amp;INDEX('הוראות שימוש'!$A$33:$A$44,$B217)&amp;"'!$B$"&amp;3+IF(B217&lt;&gt;B216,0,F216)&amp;":$B$1500"),0)+IF(B217&lt;&gt;B216,0,F216)</f>
        <v>#VALUE!</v>
      </c>
    </row>
    <row r="218" spans="1:6" x14ac:dyDescent="0.2">
      <c r="A218" s="91" t="str">
        <f t="shared" ca="1" si="4"/>
        <v/>
      </c>
      <c r="B218" s="91" t="str">
        <f ca="1">IF(OR(B217="",AND(B217=$B$6,ROW(B217)&gt;$E$6+6)),"",IF(ROW(B217)&gt;=ROW($B$6)+SUM(E$6:$E217)-1,IF(B217=12,1,B217+1),B217))</f>
        <v/>
      </c>
      <c r="C218" s="94" t="str">
        <f ca="1">IF(B219="","",IF(ISERROR(F218),0,INDEX(INDIRECT("'"&amp;INDEX('הוראות שימוש'!$A$33:$A$44,$B218)&amp;"'!c3:c1500"),$F218)))</f>
        <v/>
      </c>
      <c r="D218" s="95" t="str">
        <f ca="1">IF(B219="","",IF(ISERROR(F218),0,INDEX(INDIRECT("'"&amp;INDEX('הוראות שימוש'!$A$33:$A$44,$B218)&amp;"'!d3:d1500"),$F218)))</f>
        <v/>
      </c>
      <c r="E218" s="1">
        <f ca="1">IF(B218=B217,0,COUNTIF(INDIRECT("'"&amp;INDEX('הוראות שימוש'!$A$33:$A$44,$B218)&amp;"'!B2:B1501"),$A$2)+(COUNTIF(INDIRECT("'"&amp;INDEX('הוראות שימוש'!$A$33:$A$44,$B218)&amp;"'!B2:B1501"),$A$2)=0))</f>
        <v>0</v>
      </c>
      <c r="F218" s="1" t="e">
        <f ca="1">MATCH($A$2,INDIRECT("'"&amp;INDEX('הוראות שימוש'!$A$33:$A$44,$B218)&amp;"'!$B$"&amp;3+IF(B218&lt;&gt;B217,0,F217)&amp;":$B$1500"),0)+IF(B218&lt;&gt;B217,0,F217)</f>
        <v>#VALUE!</v>
      </c>
    </row>
    <row r="219" spans="1:6" x14ac:dyDescent="0.2">
      <c r="A219" s="91" t="str">
        <f t="shared" ca="1" si="4"/>
        <v/>
      </c>
      <c r="B219" s="91" t="str">
        <f ca="1">IF(OR(B218="",AND(B218=$B$6,ROW(B218)&gt;$E$6+6)),"",IF(ROW(B218)&gt;=ROW($B$6)+SUM(E$6:$E218)-1,IF(B218=12,1,B218+1),B218))</f>
        <v/>
      </c>
      <c r="C219" s="94" t="str">
        <f ca="1">IF(B220="","",IF(ISERROR(F219),0,INDEX(INDIRECT("'"&amp;INDEX('הוראות שימוש'!$A$33:$A$44,$B219)&amp;"'!c3:c1500"),$F219)))</f>
        <v/>
      </c>
      <c r="D219" s="95" t="str">
        <f ca="1">IF(B220="","",IF(ISERROR(F219),0,INDEX(INDIRECT("'"&amp;INDEX('הוראות שימוש'!$A$33:$A$44,$B219)&amp;"'!d3:d1500"),$F219)))</f>
        <v/>
      </c>
      <c r="E219" s="1">
        <f ca="1">IF(B219=B218,0,COUNTIF(INDIRECT("'"&amp;INDEX('הוראות שימוש'!$A$33:$A$44,$B219)&amp;"'!B2:B1501"),$A$2)+(COUNTIF(INDIRECT("'"&amp;INDEX('הוראות שימוש'!$A$33:$A$44,$B219)&amp;"'!B2:B1501"),$A$2)=0))</f>
        <v>0</v>
      </c>
      <c r="F219" s="1" t="e">
        <f ca="1">MATCH($A$2,INDIRECT("'"&amp;INDEX('הוראות שימוש'!$A$33:$A$44,$B219)&amp;"'!$B$"&amp;3+IF(B219&lt;&gt;B218,0,F218)&amp;":$B$1500"),0)+IF(B219&lt;&gt;B218,0,F218)</f>
        <v>#VALUE!</v>
      </c>
    </row>
    <row r="220" spans="1:6" x14ac:dyDescent="0.2">
      <c r="A220" s="91" t="str">
        <f t="shared" ca="1" si="4"/>
        <v/>
      </c>
      <c r="B220" s="91" t="str">
        <f ca="1">IF(OR(B219="",AND(B219=$B$6,ROW(B219)&gt;$E$6+6)),"",IF(ROW(B219)&gt;=ROW($B$6)+SUM(E$6:$E219)-1,IF(B219=12,1,B219+1),B219))</f>
        <v/>
      </c>
      <c r="C220" s="94" t="str">
        <f ca="1">IF(B221="","",IF(ISERROR(F220),0,INDEX(INDIRECT("'"&amp;INDEX('הוראות שימוש'!$A$33:$A$44,$B220)&amp;"'!c3:c1500"),$F220)))</f>
        <v/>
      </c>
      <c r="D220" s="95" t="str">
        <f ca="1">IF(B221="","",IF(ISERROR(F220),0,INDEX(INDIRECT("'"&amp;INDEX('הוראות שימוש'!$A$33:$A$44,$B220)&amp;"'!d3:d1500"),$F220)))</f>
        <v/>
      </c>
      <c r="E220" s="1">
        <f ca="1">IF(B220=B219,0,COUNTIF(INDIRECT("'"&amp;INDEX('הוראות שימוש'!$A$33:$A$44,$B220)&amp;"'!B2:B1501"),$A$2)+(COUNTIF(INDIRECT("'"&amp;INDEX('הוראות שימוש'!$A$33:$A$44,$B220)&amp;"'!B2:B1501"),$A$2)=0))</f>
        <v>0</v>
      </c>
      <c r="F220" s="1" t="e">
        <f ca="1">MATCH($A$2,INDIRECT("'"&amp;INDEX('הוראות שימוש'!$A$33:$A$44,$B220)&amp;"'!$B$"&amp;3+IF(B220&lt;&gt;B219,0,F219)&amp;":$B$1500"),0)+IF(B220&lt;&gt;B219,0,F219)</f>
        <v>#VALUE!</v>
      </c>
    </row>
    <row r="221" spans="1:6" x14ac:dyDescent="0.2">
      <c r="A221" s="91" t="str">
        <f t="shared" ca="1" si="4"/>
        <v/>
      </c>
      <c r="B221" s="91" t="str">
        <f ca="1">IF(OR(B220="",AND(B220=$B$6,ROW(B220)&gt;$E$6+6)),"",IF(ROW(B220)&gt;=ROW($B$6)+SUM(E$6:$E220)-1,IF(B220=12,1,B220+1),B220))</f>
        <v/>
      </c>
      <c r="C221" s="94" t="str">
        <f ca="1">IF(B222="","",IF(ISERROR(F221),0,INDEX(INDIRECT("'"&amp;INDEX('הוראות שימוש'!$A$33:$A$44,$B221)&amp;"'!c3:c1500"),$F221)))</f>
        <v/>
      </c>
      <c r="D221" s="95" t="str">
        <f ca="1">IF(B222="","",IF(ISERROR(F221),0,INDEX(INDIRECT("'"&amp;INDEX('הוראות שימוש'!$A$33:$A$44,$B221)&amp;"'!d3:d1500"),$F221)))</f>
        <v/>
      </c>
      <c r="E221" s="1">
        <f ca="1">IF(B221=B220,0,COUNTIF(INDIRECT("'"&amp;INDEX('הוראות שימוש'!$A$33:$A$44,$B221)&amp;"'!B2:B1501"),$A$2)+(COUNTIF(INDIRECT("'"&amp;INDEX('הוראות שימוש'!$A$33:$A$44,$B221)&amp;"'!B2:B1501"),$A$2)=0))</f>
        <v>0</v>
      </c>
      <c r="F221" s="1" t="e">
        <f ca="1">MATCH($A$2,INDIRECT("'"&amp;INDEX('הוראות שימוש'!$A$33:$A$44,$B221)&amp;"'!$B$"&amp;3+IF(B221&lt;&gt;B220,0,F220)&amp;":$B$1500"),0)+IF(B221&lt;&gt;B220,0,F220)</f>
        <v>#VALUE!</v>
      </c>
    </row>
    <row r="222" spans="1:6" x14ac:dyDescent="0.2">
      <c r="A222" s="91" t="str">
        <f t="shared" ca="1" si="4"/>
        <v/>
      </c>
      <c r="B222" s="91" t="str">
        <f ca="1">IF(OR(B221="",AND(B221=$B$6,ROW(B221)&gt;$E$6+6)),"",IF(ROW(B221)&gt;=ROW($B$6)+SUM(E$6:$E221)-1,IF(B221=12,1,B221+1),B221))</f>
        <v/>
      </c>
      <c r="C222" s="94" t="str">
        <f ca="1">IF(B223="","",IF(ISERROR(F222),0,INDEX(INDIRECT("'"&amp;INDEX('הוראות שימוש'!$A$33:$A$44,$B222)&amp;"'!c3:c1500"),$F222)))</f>
        <v/>
      </c>
      <c r="D222" s="95" t="str">
        <f ca="1">IF(B223="","",IF(ISERROR(F222),0,INDEX(INDIRECT("'"&amp;INDEX('הוראות שימוש'!$A$33:$A$44,$B222)&amp;"'!d3:d1500"),$F222)))</f>
        <v/>
      </c>
      <c r="E222" s="1">
        <f ca="1">IF(B222=B221,0,COUNTIF(INDIRECT("'"&amp;INDEX('הוראות שימוש'!$A$33:$A$44,$B222)&amp;"'!B2:B1501"),$A$2)+(COUNTIF(INDIRECT("'"&amp;INDEX('הוראות שימוש'!$A$33:$A$44,$B222)&amp;"'!B2:B1501"),$A$2)=0))</f>
        <v>0</v>
      </c>
      <c r="F222" s="1" t="e">
        <f ca="1">MATCH($A$2,INDIRECT("'"&amp;INDEX('הוראות שימוש'!$A$33:$A$44,$B222)&amp;"'!$B$"&amp;3+IF(B222&lt;&gt;B221,0,F221)&amp;":$B$1500"),0)+IF(B222&lt;&gt;B221,0,F221)</f>
        <v>#VALUE!</v>
      </c>
    </row>
    <row r="223" spans="1:6" x14ac:dyDescent="0.2">
      <c r="A223" s="91" t="str">
        <f t="shared" ca="1" si="4"/>
        <v/>
      </c>
      <c r="B223" s="91" t="str">
        <f ca="1">IF(OR(B222="",AND(B222=$B$6,ROW(B222)&gt;$E$6+6)),"",IF(ROW(B222)&gt;=ROW($B$6)+SUM(E$6:$E222)-1,IF(B222=12,1,B222+1),B222))</f>
        <v/>
      </c>
      <c r="C223" s="94" t="str">
        <f ca="1">IF(B224="","",IF(ISERROR(F223),0,INDEX(INDIRECT("'"&amp;INDEX('הוראות שימוש'!$A$33:$A$44,$B223)&amp;"'!c3:c1500"),$F223)))</f>
        <v/>
      </c>
      <c r="D223" s="95" t="str">
        <f ca="1">IF(B224="","",IF(ISERROR(F223),0,INDEX(INDIRECT("'"&amp;INDEX('הוראות שימוש'!$A$33:$A$44,$B223)&amp;"'!d3:d1500"),$F223)))</f>
        <v/>
      </c>
      <c r="E223" s="1">
        <f ca="1">IF(B223=B222,0,COUNTIF(INDIRECT("'"&amp;INDEX('הוראות שימוש'!$A$33:$A$44,$B223)&amp;"'!B2:B1501"),$A$2)+(COUNTIF(INDIRECT("'"&amp;INDEX('הוראות שימוש'!$A$33:$A$44,$B223)&amp;"'!B2:B1501"),$A$2)=0))</f>
        <v>0</v>
      </c>
      <c r="F223" s="1" t="e">
        <f ca="1">MATCH($A$2,INDIRECT("'"&amp;INDEX('הוראות שימוש'!$A$33:$A$44,$B223)&amp;"'!$B$"&amp;3+IF(B223&lt;&gt;B222,0,F222)&amp;":$B$1500"),0)+IF(B223&lt;&gt;B222,0,F222)</f>
        <v>#VALUE!</v>
      </c>
    </row>
    <row r="224" spans="1:6" x14ac:dyDescent="0.2">
      <c r="A224" s="91" t="str">
        <f t="shared" ca="1" si="4"/>
        <v/>
      </c>
      <c r="B224" s="91" t="str">
        <f ca="1">IF(OR(B223="",AND(B223=$B$6,ROW(B223)&gt;$E$6+6)),"",IF(ROW(B223)&gt;=ROW($B$6)+SUM(E$6:$E223)-1,IF(B223=12,1,B223+1),B223))</f>
        <v/>
      </c>
      <c r="C224" s="94" t="str">
        <f ca="1">IF(B225="","",IF(ISERROR(F224),0,INDEX(INDIRECT("'"&amp;INDEX('הוראות שימוש'!$A$33:$A$44,$B224)&amp;"'!c3:c1500"),$F224)))</f>
        <v/>
      </c>
      <c r="D224" s="95" t="str">
        <f ca="1">IF(B225="","",IF(ISERROR(F224),0,INDEX(INDIRECT("'"&amp;INDEX('הוראות שימוש'!$A$33:$A$44,$B224)&amp;"'!d3:d1500"),$F224)))</f>
        <v/>
      </c>
      <c r="E224" s="1">
        <f ca="1">IF(B224=B223,0,COUNTIF(INDIRECT("'"&amp;INDEX('הוראות שימוש'!$A$33:$A$44,$B224)&amp;"'!B2:B1501"),$A$2)+(COUNTIF(INDIRECT("'"&amp;INDEX('הוראות שימוש'!$A$33:$A$44,$B224)&amp;"'!B2:B1501"),$A$2)=0))</f>
        <v>0</v>
      </c>
      <c r="F224" s="1" t="e">
        <f ca="1">MATCH($A$2,INDIRECT("'"&amp;INDEX('הוראות שימוש'!$A$33:$A$44,$B224)&amp;"'!$B$"&amp;3+IF(B224&lt;&gt;B223,0,F223)&amp;":$B$1500"),0)+IF(B224&lt;&gt;B223,0,F223)</f>
        <v>#VALUE!</v>
      </c>
    </row>
    <row r="225" spans="1:6" x14ac:dyDescent="0.2">
      <c r="A225" s="91" t="str">
        <f t="shared" ca="1" si="4"/>
        <v/>
      </c>
      <c r="B225" s="91" t="str">
        <f ca="1">IF(OR(B224="",AND(B224=$B$6,ROW(B224)&gt;$E$6+6)),"",IF(ROW(B224)&gt;=ROW($B$6)+SUM(E$6:$E224)-1,IF(B224=12,1,B224+1),B224))</f>
        <v/>
      </c>
      <c r="C225" s="94" t="str">
        <f ca="1">IF(B226="","",IF(ISERROR(F225),0,INDEX(INDIRECT("'"&amp;INDEX('הוראות שימוש'!$A$33:$A$44,$B225)&amp;"'!c3:c1500"),$F225)))</f>
        <v/>
      </c>
      <c r="D225" s="95" t="str">
        <f ca="1">IF(B226="","",IF(ISERROR(F225),0,INDEX(INDIRECT("'"&amp;INDEX('הוראות שימוש'!$A$33:$A$44,$B225)&amp;"'!d3:d1500"),$F225)))</f>
        <v/>
      </c>
      <c r="E225" s="1">
        <f ca="1">IF(B225=B224,0,COUNTIF(INDIRECT("'"&amp;INDEX('הוראות שימוש'!$A$33:$A$44,$B225)&amp;"'!B2:B1501"),$A$2)+(COUNTIF(INDIRECT("'"&amp;INDEX('הוראות שימוש'!$A$33:$A$44,$B225)&amp;"'!B2:B1501"),$A$2)=0))</f>
        <v>0</v>
      </c>
      <c r="F225" s="1" t="e">
        <f ca="1">MATCH($A$2,INDIRECT("'"&amp;INDEX('הוראות שימוש'!$A$33:$A$44,$B225)&amp;"'!$B$"&amp;3+IF(B225&lt;&gt;B224,0,F224)&amp;":$B$1500"),0)+IF(B225&lt;&gt;B224,0,F224)</f>
        <v>#VALUE!</v>
      </c>
    </row>
    <row r="226" spans="1:6" x14ac:dyDescent="0.2">
      <c r="A226" s="91" t="str">
        <f t="shared" ca="1" si="4"/>
        <v/>
      </c>
      <c r="B226" s="91" t="str">
        <f ca="1">IF(OR(B225="",AND(B225=$B$6,ROW(B225)&gt;$E$6+6)),"",IF(ROW(B225)&gt;=ROW($B$6)+SUM(E$6:$E225)-1,IF(B225=12,1,B225+1),B225))</f>
        <v/>
      </c>
      <c r="C226" s="94" t="str">
        <f ca="1">IF(B227="","",IF(ISERROR(F226),0,INDEX(INDIRECT("'"&amp;INDEX('הוראות שימוש'!$A$33:$A$44,$B226)&amp;"'!c3:c1500"),$F226)))</f>
        <v/>
      </c>
      <c r="D226" s="95" t="str">
        <f ca="1">IF(B227="","",IF(ISERROR(F226),0,INDEX(INDIRECT("'"&amp;INDEX('הוראות שימוש'!$A$33:$A$44,$B226)&amp;"'!d3:d1500"),$F226)))</f>
        <v/>
      </c>
      <c r="E226" s="1">
        <f ca="1">IF(B226=B225,0,COUNTIF(INDIRECT("'"&amp;INDEX('הוראות שימוש'!$A$33:$A$44,$B226)&amp;"'!B2:B1501"),$A$2)+(COUNTIF(INDIRECT("'"&amp;INDEX('הוראות שימוש'!$A$33:$A$44,$B226)&amp;"'!B2:B1501"),$A$2)=0))</f>
        <v>0</v>
      </c>
      <c r="F226" s="1" t="e">
        <f ca="1">MATCH($A$2,INDIRECT("'"&amp;INDEX('הוראות שימוש'!$A$33:$A$44,$B226)&amp;"'!$B$"&amp;3+IF(B226&lt;&gt;B225,0,F225)&amp;":$B$1500"),0)+IF(B226&lt;&gt;B225,0,F225)</f>
        <v>#VALUE!</v>
      </c>
    </row>
    <row r="227" spans="1:6" x14ac:dyDescent="0.2">
      <c r="A227" s="91" t="str">
        <f t="shared" ca="1" si="4"/>
        <v/>
      </c>
      <c r="B227" s="91" t="str">
        <f ca="1">IF(OR(B226="",AND(B226=$B$6,ROW(B226)&gt;$E$6+6)),"",IF(ROW(B226)&gt;=ROW($B$6)+SUM(E$6:$E226)-1,IF(B226=12,1,B226+1),B226))</f>
        <v/>
      </c>
      <c r="C227" s="94" t="str">
        <f ca="1">IF(B228="","",IF(ISERROR(F227),0,INDEX(INDIRECT("'"&amp;INDEX('הוראות שימוש'!$A$33:$A$44,$B227)&amp;"'!c3:c1500"),$F227)))</f>
        <v/>
      </c>
      <c r="D227" s="95" t="str">
        <f ca="1">IF(B228="","",IF(ISERROR(F227),0,INDEX(INDIRECT("'"&amp;INDEX('הוראות שימוש'!$A$33:$A$44,$B227)&amp;"'!d3:d1500"),$F227)))</f>
        <v/>
      </c>
      <c r="E227" s="1">
        <f ca="1">IF(B227=B226,0,COUNTIF(INDIRECT("'"&amp;INDEX('הוראות שימוש'!$A$33:$A$44,$B227)&amp;"'!B2:B1501"),$A$2)+(COUNTIF(INDIRECT("'"&amp;INDEX('הוראות שימוש'!$A$33:$A$44,$B227)&amp;"'!B2:B1501"),$A$2)=0))</f>
        <v>0</v>
      </c>
      <c r="F227" s="1" t="e">
        <f ca="1">MATCH($A$2,INDIRECT("'"&amp;INDEX('הוראות שימוש'!$A$33:$A$44,$B227)&amp;"'!$B$"&amp;3+IF(B227&lt;&gt;B226,0,F226)&amp;":$B$1500"),0)+IF(B227&lt;&gt;B226,0,F226)</f>
        <v>#VALUE!</v>
      </c>
    </row>
    <row r="228" spans="1:6" x14ac:dyDescent="0.2">
      <c r="A228" s="91" t="str">
        <f t="shared" ca="1" si="4"/>
        <v/>
      </c>
      <c r="B228" s="91" t="str">
        <f ca="1">IF(OR(B227="",AND(B227=$B$6,ROW(B227)&gt;$E$6+6)),"",IF(ROW(B227)&gt;=ROW($B$6)+SUM(E$6:$E227)-1,IF(B227=12,1,B227+1),B227))</f>
        <v/>
      </c>
      <c r="C228" s="94" t="str">
        <f ca="1">IF(B229="","",IF(ISERROR(F228),0,INDEX(INDIRECT("'"&amp;INDEX('הוראות שימוש'!$A$33:$A$44,$B228)&amp;"'!c3:c1500"),$F228)))</f>
        <v/>
      </c>
      <c r="D228" s="95" t="str">
        <f ca="1">IF(B229="","",IF(ISERROR(F228),0,INDEX(INDIRECT("'"&amp;INDEX('הוראות שימוש'!$A$33:$A$44,$B228)&amp;"'!d3:d1500"),$F228)))</f>
        <v/>
      </c>
      <c r="E228" s="1">
        <f ca="1">IF(B228=B227,0,COUNTIF(INDIRECT("'"&amp;INDEX('הוראות שימוש'!$A$33:$A$44,$B228)&amp;"'!B2:B1501"),$A$2)+(COUNTIF(INDIRECT("'"&amp;INDEX('הוראות שימוש'!$A$33:$A$44,$B228)&amp;"'!B2:B1501"),$A$2)=0))</f>
        <v>0</v>
      </c>
      <c r="F228" s="1" t="e">
        <f ca="1">MATCH($A$2,INDIRECT("'"&amp;INDEX('הוראות שימוש'!$A$33:$A$44,$B228)&amp;"'!$B$"&amp;3+IF(B228&lt;&gt;B227,0,F227)&amp;":$B$1500"),0)+IF(B228&lt;&gt;B227,0,F227)</f>
        <v>#VALUE!</v>
      </c>
    </row>
    <row r="229" spans="1:6" x14ac:dyDescent="0.2">
      <c r="A229" s="91" t="str">
        <f t="shared" ca="1" si="4"/>
        <v/>
      </c>
      <c r="B229" s="91" t="str">
        <f ca="1">IF(OR(B228="",AND(B228=$B$6,ROW(B228)&gt;$E$6+6)),"",IF(ROW(B228)&gt;=ROW($B$6)+SUM(E$6:$E228)-1,IF(B228=12,1,B228+1),B228))</f>
        <v/>
      </c>
      <c r="C229" s="94" t="str">
        <f ca="1">IF(B230="","",IF(ISERROR(F229),0,INDEX(INDIRECT("'"&amp;INDEX('הוראות שימוש'!$A$33:$A$44,$B229)&amp;"'!c3:c1500"),$F229)))</f>
        <v/>
      </c>
      <c r="D229" s="95" t="str">
        <f ca="1">IF(B230="","",IF(ISERROR(F229),0,INDEX(INDIRECT("'"&amp;INDEX('הוראות שימוש'!$A$33:$A$44,$B229)&amp;"'!d3:d1500"),$F229)))</f>
        <v/>
      </c>
      <c r="E229" s="1">
        <f ca="1">IF(B229=B228,0,COUNTIF(INDIRECT("'"&amp;INDEX('הוראות שימוש'!$A$33:$A$44,$B229)&amp;"'!B2:B1501"),$A$2)+(COUNTIF(INDIRECT("'"&amp;INDEX('הוראות שימוש'!$A$33:$A$44,$B229)&amp;"'!B2:B1501"),$A$2)=0))</f>
        <v>0</v>
      </c>
      <c r="F229" s="1" t="e">
        <f ca="1">MATCH($A$2,INDIRECT("'"&amp;INDEX('הוראות שימוש'!$A$33:$A$44,$B229)&amp;"'!$B$"&amp;3+IF(B229&lt;&gt;B228,0,F228)&amp;":$B$1500"),0)+IF(B229&lt;&gt;B228,0,F228)</f>
        <v>#VALUE!</v>
      </c>
    </row>
    <row r="230" spans="1:6" x14ac:dyDescent="0.2">
      <c r="A230" s="91" t="str">
        <f t="shared" ca="1" si="4"/>
        <v/>
      </c>
      <c r="B230" s="91" t="str">
        <f ca="1">IF(OR(B229="",AND(B229=$B$6,ROW(B229)&gt;$E$6+6)),"",IF(ROW(B229)&gt;=ROW($B$6)+SUM(E$6:$E229)-1,IF(B229=12,1,B229+1),B229))</f>
        <v/>
      </c>
      <c r="C230" s="94" t="str">
        <f ca="1">IF(B231="","",IF(ISERROR(F230),0,INDEX(INDIRECT("'"&amp;INDEX('הוראות שימוש'!$A$33:$A$44,$B230)&amp;"'!c3:c1500"),$F230)))</f>
        <v/>
      </c>
      <c r="D230" s="95" t="str">
        <f ca="1">IF(B231="","",IF(ISERROR(F230),0,INDEX(INDIRECT("'"&amp;INDEX('הוראות שימוש'!$A$33:$A$44,$B230)&amp;"'!d3:d1500"),$F230)))</f>
        <v/>
      </c>
      <c r="E230" s="1">
        <f ca="1">IF(B230=B229,0,COUNTIF(INDIRECT("'"&amp;INDEX('הוראות שימוש'!$A$33:$A$44,$B230)&amp;"'!B2:B1501"),$A$2)+(COUNTIF(INDIRECT("'"&amp;INDEX('הוראות שימוש'!$A$33:$A$44,$B230)&amp;"'!B2:B1501"),$A$2)=0))</f>
        <v>0</v>
      </c>
      <c r="F230" s="1" t="e">
        <f ca="1">MATCH($A$2,INDIRECT("'"&amp;INDEX('הוראות שימוש'!$A$33:$A$44,$B230)&amp;"'!$B$"&amp;3+IF(B230&lt;&gt;B229,0,F229)&amp;":$B$1500"),0)+IF(B230&lt;&gt;B229,0,F229)</f>
        <v>#VALUE!</v>
      </c>
    </row>
    <row r="231" spans="1:6" x14ac:dyDescent="0.2">
      <c r="A231" s="91" t="str">
        <f t="shared" ca="1" si="4"/>
        <v/>
      </c>
      <c r="B231" s="91" t="str">
        <f ca="1">IF(OR(B230="",AND(B230=$B$6,ROW(B230)&gt;$E$6+6)),"",IF(ROW(B230)&gt;=ROW($B$6)+SUM(E$6:$E230)-1,IF(B230=12,1,B230+1),B230))</f>
        <v/>
      </c>
      <c r="C231" s="94" t="str">
        <f ca="1">IF(B232="","",IF(ISERROR(F231),0,INDEX(INDIRECT("'"&amp;INDEX('הוראות שימוש'!$A$33:$A$44,$B231)&amp;"'!c3:c1500"),$F231)))</f>
        <v/>
      </c>
      <c r="D231" s="95" t="str">
        <f ca="1">IF(B232="","",IF(ISERROR(F231),0,INDEX(INDIRECT("'"&amp;INDEX('הוראות שימוש'!$A$33:$A$44,$B231)&amp;"'!d3:d1500"),$F231)))</f>
        <v/>
      </c>
      <c r="E231" s="1">
        <f ca="1">IF(B231=B230,0,COUNTIF(INDIRECT("'"&amp;INDEX('הוראות שימוש'!$A$33:$A$44,$B231)&amp;"'!B2:B1501"),$A$2)+(COUNTIF(INDIRECT("'"&amp;INDEX('הוראות שימוש'!$A$33:$A$44,$B231)&amp;"'!B2:B1501"),$A$2)=0))</f>
        <v>0</v>
      </c>
      <c r="F231" s="1" t="e">
        <f ca="1">MATCH($A$2,INDIRECT("'"&amp;INDEX('הוראות שימוש'!$A$33:$A$44,$B231)&amp;"'!$B$"&amp;3+IF(B231&lt;&gt;B230,0,F230)&amp;":$B$1500"),0)+IF(B231&lt;&gt;B230,0,F230)</f>
        <v>#VALUE!</v>
      </c>
    </row>
    <row r="232" spans="1:6" x14ac:dyDescent="0.2">
      <c r="A232" s="91" t="str">
        <f t="shared" ca="1" si="4"/>
        <v/>
      </c>
      <c r="B232" s="91" t="str">
        <f ca="1">IF(OR(B231="",AND(B231=$B$6,ROW(B231)&gt;$E$6+6)),"",IF(ROW(B231)&gt;=ROW($B$6)+SUM(E$6:$E231)-1,IF(B231=12,1,B231+1),B231))</f>
        <v/>
      </c>
      <c r="C232" s="94" t="str">
        <f ca="1">IF(B233="","",IF(ISERROR(F232),0,INDEX(INDIRECT("'"&amp;INDEX('הוראות שימוש'!$A$33:$A$44,$B232)&amp;"'!c3:c1500"),$F232)))</f>
        <v/>
      </c>
      <c r="D232" s="95" t="str">
        <f ca="1">IF(B233="","",IF(ISERROR(F232),0,INDEX(INDIRECT("'"&amp;INDEX('הוראות שימוש'!$A$33:$A$44,$B232)&amp;"'!d3:d1500"),$F232)))</f>
        <v/>
      </c>
      <c r="E232" s="1">
        <f ca="1">IF(B232=B231,0,COUNTIF(INDIRECT("'"&amp;INDEX('הוראות שימוש'!$A$33:$A$44,$B232)&amp;"'!B2:B1501"),$A$2)+(COUNTIF(INDIRECT("'"&amp;INDEX('הוראות שימוש'!$A$33:$A$44,$B232)&amp;"'!B2:B1501"),$A$2)=0))</f>
        <v>0</v>
      </c>
      <c r="F232" s="1" t="e">
        <f ca="1">MATCH($A$2,INDIRECT("'"&amp;INDEX('הוראות שימוש'!$A$33:$A$44,$B232)&amp;"'!$B$"&amp;3+IF(B232&lt;&gt;B231,0,F231)&amp;":$B$1500"),0)+IF(B232&lt;&gt;B231,0,F231)</f>
        <v>#VALUE!</v>
      </c>
    </row>
    <row r="233" spans="1:6" x14ac:dyDescent="0.2">
      <c r="A233" s="91" t="str">
        <f t="shared" ca="1" si="4"/>
        <v/>
      </c>
      <c r="B233" s="91" t="str">
        <f ca="1">IF(OR(B232="",AND(B232=$B$6,ROW(B232)&gt;$E$6+6)),"",IF(ROW(B232)&gt;=ROW($B$6)+SUM(E$6:$E232)-1,IF(B232=12,1,B232+1),B232))</f>
        <v/>
      </c>
      <c r="C233" s="94" t="str">
        <f ca="1">IF(B234="","",IF(ISERROR(F233),0,INDEX(INDIRECT("'"&amp;INDEX('הוראות שימוש'!$A$33:$A$44,$B233)&amp;"'!c3:c1500"),$F233)))</f>
        <v/>
      </c>
      <c r="D233" s="95" t="str">
        <f ca="1">IF(B234="","",IF(ISERROR(F233),0,INDEX(INDIRECT("'"&amp;INDEX('הוראות שימוש'!$A$33:$A$44,$B233)&amp;"'!d3:d1500"),$F233)))</f>
        <v/>
      </c>
      <c r="E233" s="1">
        <f ca="1">IF(B233=B232,0,COUNTIF(INDIRECT("'"&amp;INDEX('הוראות שימוש'!$A$33:$A$44,$B233)&amp;"'!B2:B1501"),$A$2)+(COUNTIF(INDIRECT("'"&amp;INDEX('הוראות שימוש'!$A$33:$A$44,$B233)&amp;"'!B2:B1501"),$A$2)=0))</f>
        <v>0</v>
      </c>
      <c r="F233" s="1" t="e">
        <f ca="1">MATCH($A$2,INDIRECT("'"&amp;INDEX('הוראות שימוש'!$A$33:$A$44,$B233)&amp;"'!$B$"&amp;3+IF(B233&lt;&gt;B232,0,F232)&amp;":$B$1500"),0)+IF(B233&lt;&gt;B232,0,F232)</f>
        <v>#VALUE!</v>
      </c>
    </row>
    <row r="234" spans="1:6" x14ac:dyDescent="0.2">
      <c r="A234" s="91" t="str">
        <f t="shared" ca="1" si="4"/>
        <v/>
      </c>
      <c r="B234" s="91" t="str">
        <f ca="1">IF(OR(B233="",AND(B233=$B$6,ROW(B233)&gt;$E$6+6)),"",IF(ROW(B233)&gt;=ROW($B$6)+SUM(E$6:$E233)-1,IF(B233=12,1,B233+1),B233))</f>
        <v/>
      </c>
      <c r="C234" s="94" t="str">
        <f ca="1">IF(B235="","",IF(ISERROR(F234),0,INDEX(INDIRECT("'"&amp;INDEX('הוראות שימוש'!$A$33:$A$44,$B234)&amp;"'!c3:c1500"),$F234)))</f>
        <v/>
      </c>
      <c r="D234" s="95" t="str">
        <f ca="1">IF(B235="","",IF(ISERROR(F234),0,INDEX(INDIRECT("'"&amp;INDEX('הוראות שימוש'!$A$33:$A$44,$B234)&amp;"'!d3:d1500"),$F234)))</f>
        <v/>
      </c>
      <c r="E234" s="1">
        <f ca="1">IF(B234=B233,0,COUNTIF(INDIRECT("'"&amp;INDEX('הוראות שימוש'!$A$33:$A$44,$B234)&amp;"'!B2:B1501"),$A$2)+(COUNTIF(INDIRECT("'"&amp;INDEX('הוראות שימוש'!$A$33:$A$44,$B234)&amp;"'!B2:B1501"),$A$2)=0))</f>
        <v>0</v>
      </c>
      <c r="F234" s="1" t="e">
        <f ca="1">MATCH($A$2,INDIRECT("'"&amp;INDEX('הוראות שימוש'!$A$33:$A$44,$B234)&amp;"'!$B$"&amp;3+IF(B234&lt;&gt;B233,0,F233)&amp;":$B$1500"),0)+IF(B234&lt;&gt;B233,0,F233)</f>
        <v>#VALUE!</v>
      </c>
    </row>
    <row r="235" spans="1:6" x14ac:dyDescent="0.2">
      <c r="A235" s="91" t="str">
        <f t="shared" ca="1" si="4"/>
        <v/>
      </c>
      <c r="B235" s="91" t="str">
        <f ca="1">IF(OR(B234="",AND(B234=$B$6,ROW(B234)&gt;$E$6+6)),"",IF(ROW(B234)&gt;=ROW($B$6)+SUM(E$6:$E234)-1,IF(B234=12,1,B234+1),B234))</f>
        <v/>
      </c>
      <c r="C235" s="94" t="str">
        <f ca="1">IF(B236="","",IF(ISERROR(F235),0,INDEX(INDIRECT("'"&amp;INDEX('הוראות שימוש'!$A$33:$A$44,$B235)&amp;"'!c3:c1500"),$F235)))</f>
        <v/>
      </c>
      <c r="D235" s="95" t="str">
        <f ca="1">IF(B236="","",IF(ISERROR(F235),0,INDEX(INDIRECT("'"&amp;INDEX('הוראות שימוש'!$A$33:$A$44,$B235)&amp;"'!d3:d1500"),$F235)))</f>
        <v/>
      </c>
      <c r="E235" s="1">
        <f ca="1">IF(B235=B234,0,COUNTIF(INDIRECT("'"&amp;INDEX('הוראות שימוש'!$A$33:$A$44,$B235)&amp;"'!B2:B1501"),$A$2)+(COUNTIF(INDIRECT("'"&amp;INDEX('הוראות שימוש'!$A$33:$A$44,$B235)&amp;"'!B2:B1501"),$A$2)=0))</f>
        <v>0</v>
      </c>
      <c r="F235" s="1" t="e">
        <f ca="1">MATCH($A$2,INDIRECT("'"&amp;INDEX('הוראות שימוש'!$A$33:$A$44,$B235)&amp;"'!$B$"&amp;3+IF(B235&lt;&gt;B234,0,F234)&amp;":$B$1500"),0)+IF(B235&lt;&gt;B234,0,F234)</f>
        <v>#VALUE!</v>
      </c>
    </row>
    <row r="236" spans="1:6" x14ac:dyDescent="0.2">
      <c r="A236" s="91" t="str">
        <f t="shared" ca="1" si="4"/>
        <v/>
      </c>
      <c r="B236" s="91" t="str">
        <f ca="1">IF(OR(B235="",AND(B235=$B$6,ROW(B235)&gt;$E$6+6)),"",IF(ROW(B235)&gt;=ROW($B$6)+SUM(E$6:$E235)-1,IF(B235=12,1,B235+1),B235))</f>
        <v/>
      </c>
      <c r="C236" s="94" t="str">
        <f ca="1">IF(B237="","",IF(ISERROR(F236),0,INDEX(INDIRECT("'"&amp;INDEX('הוראות שימוש'!$A$33:$A$44,$B236)&amp;"'!c3:c1500"),$F236)))</f>
        <v/>
      </c>
      <c r="D236" s="95" t="str">
        <f ca="1">IF(B237="","",IF(ISERROR(F236),0,INDEX(INDIRECT("'"&amp;INDEX('הוראות שימוש'!$A$33:$A$44,$B236)&amp;"'!d3:d1500"),$F236)))</f>
        <v/>
      </c>
      <c r="E236" s="1">
        <f ca="1">IF(B236=B235,0,COUNTIF(INDIRECT("'"&amp;INDEX('הוראות שימוש'!$A$33:$A$44,$B236)&amp;"'!B2:B1501"),$A$2)+(COUNTIF(INDIRECT("'"&amp;INDEX('הוראות שימוש'!$A$33:$A$44,$B236)&amp;"'!B2:B1501"),$A$2)=0))</f>
        <v>0</v>
      </c>
      <c r="F236" s="1" t="e">
        <f ca="1">MATCH($A$2,INDIRECT("'"&amp;INDEX('הוראות שימוש'!$A$33:$A$44,$B236)&amp;"'!$B$"&amp;3+IF(B236&lt;&gt;B235,0,F235)&amp;":$B$1500"),0)+IF(B236&lt;&gt;B235,0,F235)</f>
        <v>#VALUE!</v>
      </c>
    </row>
    <row r="237" spans="1:6" x14ac:dyDescent="0.2">
      <c r="A237" s="91" t="str">
        <f t="shared" ca="1" si="4"/>
        <v/>
      </c>
      <c r="B237" s="91" t="str">
        <f ca="1">IF(OR(B236="",AND(B236=$B$6,ROW(B236)&gt;$E$6+6)),"",IF(ROW(B236)&gt;=ROW($B$6)+SUM(E$6:$E236)-1,IF(B236=12,1,B236+1),B236))</f>
        <v/>
      </c>
      <c r="C237" s="94" t="str">
        <f ca="1">IF(B238="","",IF(ISERROR(F237),0,INDEX(INDIRECT("'"&amp;INDEX('הוראות שימוש'!$A$33:$A$44,$B237)&amp;"'!c3:c1500"),$F237)))</f>
        <v/>
      </c>
      <c r="D237" s="95" t="str">
        <f ca="1">IF(B238="","",IF(ISERROR(F237),0,INDEX(INDIRECT("'"&amp;INDEX('הוראות שימוש'!$A$33:$A$44,$B237)&amp;"'!d3:d1500"),$F237)))</f>
        <v/>
      </c>
      <c r="E237" s="1">
        <f ca="1">IF(B237=B236,0,COUNTIF(INDIRECT("'"&amp;INDEX('הוראות שימוש'!$A$33:$A$44,$B237)&amp;"'!B2:B1501"),$A$2)+(COUNTIF(INDIRECT("'"&amp;INDEX('הוראות שימוש'!$A$33:$A$44,$B237)&amp;"'!B2:B1501"),$A$2)=0))</f>
        <v>0</v>
      </c>
      <c r="F237" s="1" t="e">
        <f ca="1">MATCH($A$2,INDIRECT("'"&amp;INDEX('הוראות שימוש'!$A$33:$A$44,$B237)&amp;"'!$B$"&amp;3+IF(B237&lt;&gt;B236,0,F236)&amp;":$B$1500"),0)+IF(B237&lt;&gt;B236,0,F236)</f>
        <v>#VALUE!</v>
      </c>
    </row>
    <row r="238" spans="1:6" x14ac:dyDescent="0.2">
      <c r="A238" s="91" t="str">
        <f t="shared" ca="1" si="4"/>
        <v/>
      </c>
      <c r="B238" s="91" t="str">
        <f ca="1">IF(OR(B237="",AND(B237=$B$6,ROW(B237)&gt;$E$6+6)),"",IF(ROW(B237)&gt;=ROW($B$6)+SUM(E$6:$E237)-1,IF(B237=12,1,B237+1),B237))</f>
        <v/>
      </c>
      <c r="C238" s="94" t="str">
        <f ca="1">IF(B239="","",IF(ISERROR(F238),0,INDEX(INDIRECT("'"&amp;INDEX('הוראות שימוש'!$A$33:$A$44,$B238)&amp;"'!c3:c1500"),$F238)))</f>
        <v/>
      </c>
      <c r="D238" s="95" t="str">
        <f ca="1">IF(B239="","",IF(ISERROR(F238),0,INDEX(INDIRECT("'"&amp;INDEX('הוראות שימוש'!$A$33:$A$44,$B238)&amp;"'!d3:d1500"),$F238)))</f>
        <v/>
      </c>
      <c r="E238" s="1">
        <f ca="1">IF(B238=B237,0,COUNTIF(INDIRECT("'"&amp;INDEX('הוראות שימוש'!$A$33:$A$44,$B238)&amp;"'!B2:B1501"),$A$2)+(COUNTIF(INDIRECT("'"&amp;INDEX('הוראות שימוש'!$A$33:$A$44,$B238)&amp;"'!B2:B1501"),$A$2)=0))</f>
        <v>0</v>
      </c>
      <c r="F238" s="1" t="e">
        <f ca="1">MATCH($A$2,INDIRECT("'"&amp;INDEX('הוראות שימוש'!$A$33:$A$44,$B238)&amp;"'!$B$"&amp;3+IF(B238&lt;&gt;B237,0,F237)&amp;":$B$1500"),0)+IF(B238&lt;&gt;B237,0,F237)</f>
        <v>#VALUE!</v>
      </c>
    </row>
    <row r="239" spans="1:6" x14ac:dyDescent="0.2">
      <c r="A239" s="91" t="str">
        <f t="shared" ca="1" si="4"/>
        <v/>
      </c>
      <c r="B239" s="91" t="str">
        <f ca="1">IF(OR(B238="",AND(B238=$B$6,ROW(B238)&gt;$E$6+6)),"",IF(ROW(B238)&gt;=ROW($B$6)+SUM(E$6:$E238)-1,IF(B238=12,1,B238+1),B238))</f>
        <v/>
      </c>
      <c r="C239" s="94" t="str">
        <f ca="1">IF(B240="","",IF(ISERROR(F239),0,INDEX(INDIRECT("'"&amp;INDEX('הוראות שימוש'!$A$33:$A$44,$B239)&amp;"'!c3:c1500"),$F239)))</f>
        <v/>
      </c>
      <c r="D239" s="95" t="str">
        <f ca="1">IF(B240="","",IF(ISERROR(F239),0,INDEX(INDIRECT("'"&amp;INDEX('הוראות שימוש'!$A$33:$A$44,$B239)&amp;"'!d3:d1500"),$F239)))</f>
        <v/>
      </c>
      <c r="E239" s="1">
        <f ca="1">IF(B239=B238,0,COUNTIF(INDIRECT("'"&amp;INDEX('הוראות שימוש'!$A$33:$A$44,$B239)&amp;"'!B2:B1501"),$A$2)+(COUNTIF(INDIRECT("'"&amp;INDEX('הוראות שימוש'!$A$33:$A$44,$B239)&amp;"'!B2:B1501"),$A$2)=0))</f>
        <v>0</v>
      </c>
      <c r="F239" s="1" t="e">
        <f ca="1">MATCH($A$2,INDIRECT("'"&amp;INDEX('הוראות שימוש'!$A$33:$A$44,$B239)&amp;"'!$B$"&amp;3+IF(B239&lt;&gt;B238,0,F238)&amp;":$B$1500"),0)+IF(B239&lt;&gt;B238,0,F238)</f>
        <v>#VALUE!</v>
      </c>
    </row>
    <row r="240" spans="1:6" x14ac:dyDescent="0.2">
      <c r="A240" s="91" t="str">
        <f t="shared" ca="1" si="4"/>
        <v/>
      </c>
      <c r="B240" s="91" t="str">
        <f ca="1">IF(OR(B239="",AND(B239=$B$6,ROW(B239)&gt;$E$6+6)),"",IF(ROW(B239)&gt;=ROW($B$6)+SUM(E$6:$E239)-1,IF(B239=12,1,B239+1),B239))</f>
        <v/>
      </c>
      <c r="C240" s="94" t="str">
        <f ca="1">IF(B241="","",IF(ISERROR(F240),0,INDEX(INDIRECT("'"&amp;INDEX('הוראות שימוש'!$A$33:$A$44,$B240)&amp;"'!c3:c1500"),$F240)))</f>
        <v/>
      </c>
      <c r="D240" s="95" t="str">
        <f ca="1">IF(B241="","",IF(ISERROR(F240),0,INDEX(INDIRECT("'"&amp;INDEX('הוראות שימוש'!$A$33:$A$44,$B240)&amp;"'!d3:d1500"),$F240)))</f>
        <v/>
      </c>
      <c r="E240" s="1">
        <f ca="1">IF(B240=B239,0,COUNTIF(INDIRECT("'"&amp;INDEX('הוראות שימוש'!$A$33:$A$44,$B240)&amp;"'!B2:B1501"),$A$2)+(COUNTIF(INDIRECT("'"&amp;INDEX('הוראות שימוש'!$A$33:$A$44,$B240)&amp;"'!B2:B1501"),$A$2)=0))</f>
        <v>0</v>
      </c>
      <c r="F240" s="1" t="e">
        <f ca="1">MATCH($A$2,INDIRECT("'"&amp;INDEX('הוראות שימוש'!$A$33:$A$44,$B240)&amp;"'!$B$"&amp;3+IF(B240&lt;&gt;B239,0,F239)&amp;":$B$1500"),0)+IF(B240&lt;&gt;B239,0,F239)</f>
        <v>#VALUE!</v>
      </c>
    </row>
    <row r="241" spans="1:6" x14ac:dyDescent="0.2">
      <c r="A241" s="91" t="str">
        <f t="shared" ca="1" si="4"/>
        <v/>
      </c>
      <c r="B241" s="91" t="str">
        <f ca="1">IF(OR(B240="",AND(B240=$B$6,ROW(B240)&gt;$E$6+6)),"",IF(ROW(B240)&gt;=ROW($B$6)+SUM(E$6:$E240)-1,IF(B240=12,1,B240+1),B240))</f>
        <v/>
      </c>
      <c r="C241" s="94" t="str">
        <f ca="1">IF(B242="","",IF(ISERROR(F241),0,INDEX(INDIRECT("'"&amp;INDEX('הוראות שימוש'!$A$33:$A$44,$B241)&amp;"'!c3:c1500"),$F241)))</f>
        <v/>
      </c>
      <c r="D241" s="95" t="str">
        <f ca="1">IF(B242="","",IF(ISERROR(F241),0,INDEX(INDIRECT("'"&amp;INDEX('הוראות שימוש'!$A$33:$A$44,$B241)&amp;"'!d3:d1500"),$F241)))</f>
        <v/>
      </c>
      <c r="E241" s="1">
        <f ca="1">IF(B241=B240,0,COUNTIF(INDIRECT("'"&amp;INDEX('הוראות שימוש'!$A$33:$A$44,$B241)&amp;"'!B2:B1501"),$A$2)+(COUNTIF(INDIRECT("'"&amp;INDEX('הוראות שימוש'!$A$33:$A$44,$B241)&amp;"'!B2:B1501"),$A$2)=0))</f>
        <v>0</v>
      </c>
      <c r="F241" s="1" t="e">
        <f ca="1">MATCH($A$2,INDIRECT("'"&amp;INDEX('הוראות שימוש'!$A$33:$A$44,$B241)&amp;"'!$B$"&amp;3+IF(B241&lt;&gt;B240,0,F240)&amp;":$B$1500"),0)+IF(B241&lt;&gt;B240,0,F240)</f>
        <v>#VALUE!</v>
      </c>
    </row>
    <row r="242" spans="1:6" x14ac:dyDescent="0.2">
      <c r="A242" s="91" t="str">
        <f t="shared" ca="1" si="4"/>
        <v/>
      </c>
      <c r="B242" s="91" t="str">
        <f ca="1">IF(OR(B241="",AND(B241=$B$6,ROW(B241)&gt;$E$6+6)),"",IF(ROW(B241)&gt;=ROW($B$6)+SUM(E$6:$E241)-1,IF(B241=12,1,B241+1),B241))</f>
        <v/>
      </c>
      <c r="C242" s="94" t="str">
        <f ca="1">IF(B243="","",IF(ISERROR(F242),0,INDEX(INDIRECT("'"&amp;INDEX('הוראות שימוש'!$A$33:$A$44,$B242)&amp;"'!c3:c1500"),$F242)))</f>
        <v/>
      </c>
      <c r="D242" s="95" t="str">
        <f ca="1">IF(B243="","",IF(ISERROR(F242),0,INDEX(INDIRECT("'"&amp;INDEX('הוראות שימוש'!$A$33:$A$44,$B242)&amp;"'!d3:d1500"),$F242)))</f>
        <v/>
      </c>
      <c r="E242" s="1">
        <f ca="1">IF(B242=B241,0,COUNTIF(INDIRECT("'"&amp;INDEX('הוראות שימוש'!$A$33:$A$44,$B242)&amp;"'!B2:B1501"),$A$2)+(COUNTIF(INDIRECT("'"&amp;INDEX('הוראות שימוש'!$A$33:$A$44,$B242)&amp;"'!B2:B1501"),$A$2)=0))</f>
        <v>0</v>
      </c>
      <c r="F242" s="1" t="e">
        <f ca="1">MATCH($A$2,INDIRECT("'"&amp;INDEX('הוראות שימוש'!$A$33:$A$44,$B242)&amp;"'!$B$"&amp;3+IF(B242&lt;&gt;B241,0,F241)&amp;":$B$1500"),0)+IF(B242&lt;&gt;B241,0,F241)</f>
        <v>#VALUE!</v>
      </c>
    </row>
    <row r="243" spans="1:6" x14ac:dyDescent="0.2">
      <c r="A243" s="91" t="str">
        <f t="shared" ca="1" si="4"/>
        <v/>
      </c>
      <c r="B243" s="91" t="str">
        <f ca="1">IF(OR(B242="",AND(B242=$B$6,ROW(B242)&gt;$E$6+6)),"",IF(ROW(B242)&gt;=ROW($B$6)+SUM(E$6:$E242)-1,IF(B242=12,1,B242+1),B242))</f>
        <v/>
      </c>
      <c r="C243" s="94" t="str">
        <f ca="1">IF(B244="","",IF(ISERROR(F243),0,INDEX(INDIRECT("'"&amp;INDEX('הוראות שימוש'!$A$33:$A$44,$B243)&amp;"'!c3:c1500"),$F243)))</f>
        <v/>
      </c>
      <c r="D243" s="95" t="str">
        <f ca="1">IF(B244="","",IF(ISERROR(F243),0,INDEX(INDIRECT("'"&amp;INDEX('הוראות שימוש'!$A$33:$A$44,$B243)&amp;"'!d3:d1500"),$F243)))</f>
        <v/>
      </c>
      <c r="E243" s="1">
        <f ca="1">IF(B243=B242,0,COUNTIF(INDIRECT("'"&amp;INDEX('הוראות שימוש'!$A$33:$A$44,$B243)&amp;"'!B2:B1501"),$A$2)+(COUNTIF(INDIRECT("'"&amp;INDEX('הוראות שימוש'!$A$33:$A$44,$B243)&amp;"'!B2:B1501"),$A$2)=0))</f>
        <v>0</v>
      </c>
      <c r="F243" s="1" t="e">
        <f ca="1">MATCH($A$2,INDIRECT("'"&amp;INDEX('הוראות שימוש'!$A$33:$A$44,$B243)&amp;"'!$B$"&amp;3+IF(B243&lt;&gt;B242,0,F242)&amp;":$B$1500"),0)+IF(B243&lt;&gt;B242,0,F242)</f>
        <v>#VALUE!</v>
      </c>
    </row>
    <row r="244" spans="1:6" x14ac:dyDescent="0.2">
      <c r="A244" s="91" t="str">
        <f t="shared" ca="1" si="4"/>
        <v/>
      </c>
      <c r="B244" s="91" t="str">
        <f ca="1">IF(OR(B243="",AND(B243=$B$6,ROW(B243)&gt;$E$6+6)),"",IF(ROW(B243)&gt;=ROW($B$6)+SUM(E$6:$E243)-1,IF(B243=12,1,B243+1),B243))</f>
        <v/>
      </c>
      <c r="C244" s="94" t="str">
        <f ca="1">IF(B245="","",IF(ISERROR(F244),0,INDEX(INDIRECT("'"&amp;INDEX('הוראות שימוש'!$A$33:$A$44,$B244)&amp;"'!c3:c1500"),$F244)))</f>
        <v/>
      </c>
      <c r="D244" s="95" t="str">
        <f ca="1">IF(B245="","",IF(ISERROR(F244),0,INDEX(INDIRECT("'"&amp;INDEX('הוראות שימוש'!$A$33:$A$44,$B244)&amp;"'!d3:d1500"),$F244)))</f>
        <v/>
      </c>
      <c r="E244" s="1">
        <f ca="1">IF(B244=B243,0,COUNTIF(INDIRECT("'"&amp;INDEX('הוראות שימוש'!$A$33:$A$44,$B244)&amp;"'!B2:B1501"),$A$2)+(COUNTIF(INDIRECT("'"&amp;INDEX('הוראות שימוש'!$A$33:$A$44,$B244)&amp;"'!B2:B1501"),$A$2)=0))</f>
        <v>0</v>
      </c>
      <c r="F244" s="1" t="e">
        <f ca="1">MATCH($A$2,INDIRECT("'"&amp;INDEX('הוראות שימוש'!$A$33:$A$44,$B244)&amp;"'!$B$"&amp;3+IF(B244&lt;&gt;B243,0,F243)&amp;":$B$1500"),0)+IF(B244&lt;&gt;B243,0,F243)</f>
        <v>#VALUE!</v>
      </c>
    </row>
    <row r="245" spans="1:6" x14ac:dyDescent="0.2">
      <c r="A245" s="91" t="str">
        <f t="shared" ca="1" si="4"/>
        <v/>
      </c>
      <c r="B245" s="91" t="str">
        <f ca="1">IF(OR(B244="",AND(B244=$B$6,ROW(B244)&gt;$E$6+6)),"",IF(ROW(B244)&gt;=ROW($B$6)+SUM(E$6:$E244)-1,IF(B244=12,1,B244+1),B244))</f>
        <v/>
      </c>
      <c r="C245" s="94" t="str">
        <f ca="1">IF(B246="","",IF(ISERROR(F245),0,INDEX(INDIRECT("'"&amp;INDEX('הוראות שימוש'!$A$33:$A$44,$B245)&amp;"'!c3:c1500"),$F245)))</f>
        <v/>
      </c>
      <c r="D245" s="95" t="str">
        <f ca="1">IF(B246="","",IF(ISERROR(F245),0,INDEX(INDIRECT("'"&amp;INDEX('הוראות שימוש'!$A$33:$A$44,$B245)&amp;"'!d3:d1500"),$F245)))</f>
        <v/>
      </c>
      <c r="E245" s="1">
        <f ca="1">IF(B245=B244,0,COUNTIF(INDIRECT("'"&amp;INDEX('הוראות שימוש'!$A$33:$A$44,$B245)&amp;"'!B2:B1501"),$A$2)+(COUNTIF(INDIRECT("'"&amp;INDEX('הוראות שימוש'!$A$33:$A$44,$B245)&amp;"'!B2:B1501"),$A$2)=0))</f>
        <v>0</v>
      </c>
      <c r="F245" s="1" t="e">
        <f ca="1">MATCH($A$2,INDIRECT("'"&amp;INDEX('הוראות שימוש'!$A$33:$A$44,$B245)&amp;"'!$B$"&amp;3+IF(B245&lt;&gt;B244,0,F244)&amp;":$B$1500"),0)+IF(B245&lt;&gt;B244,0,F244)</f>
        <v>#VALUE!</v>
      </c>
    </row>
    <row r="246" spans="1:6" x14ac:dyDescent="0.2">
      <c r="A246" s="91" t="str">
        <f t="shared" ca="1" si="4"/>
        <v/>
      </c>
      <c r="B246" s="91" t="str">
        <f ca="1">IF(OR(B245="",AND(B245=$B$6,ROW(B245)&gt;$E$6+6)),"",IF(ROW(B245)&gt;=ROW($B$6)+SUM(E$6:$E245)-1,IF(B245=12,1,B245+1),B245))</f>
        <v/>
      </c>
      <c r="C246" s="94" t="str">
        <f ca="1">IF(B247="","",IF(ISERROR(F246),0,INDEX(INDIRECT("'"&amp;INDEX('הוראות שימוש'!$A$33:$A$44,$B246)&amp;"'!c3:c1500"),$F246)))</f>
        <v/>
      </c>
      <c r="D246" s="95" t="str">
        <f ca="1">IF(B247="","",IF(ISERROR(F246),0,INDEX(INDIRECT("'"&amp;INDEX('הוראות שימוש'!$A$33:$A$44,$B246)&amp;"'!d3:d1500"),$F246)))</f>
        <v/>
      </c>
      <c r="E246" s="1">
        <f ca="1">IF(B246=B245,0,COUNTIF(INDIRECT("'"&amp;INDEX('הוראות שימוש'!$A$33:$A$44,$B246)&amp;"'!B2:B1501"),$A$2)+(COUNTIF(INDIRECT("'"&amp;INDEX('הוראות שימוש'!$A$33:$A$44,$B246)&amp;"'!B2:B1501"),$A$2)=0))</f>
        <v>0</v>
      </c>
      <c r="F246" s="1" t="e">
        <f ca="1">MATCH($A$2,INDIRECT("'"&amp;INDEX('הוראות שימוש'!$A$33:$A$44,$B246)&amp;"'!$B$"&amp;3+IF(B246&lt;&gt;B245,0,F245)&amp;":$B$1500"),0)+IF(B246&lt;&gt;B245,0,F245)</f>
        <v>#VALUE!</v>
      </c>
    </row>
    <row r="247" spans="1:6" x14ac:dyDescent="0.2">
      <c r="A247" s="91" t="str">
        <f t="shared" ca="1" si="4"/>
        <v/>
      </c>
      <c r="B247" s="91" t="str">
        <f ca="1">IF(OR(B246="",AND(B246=$B$6,ROW(B246)&gt;$E$6+6)),"",IF(ROW(B246)&gt;=ROW($B$6)+SUM(E$6:$E246)-1,IF(B246=12,1,B246+1),B246))</f>
        <v/>
      </c>
      <c r="C247" s="94" t="str">
        <f ca="1">IF(B248="","",IF(ISERROR(F247),0,INDEX(INDIRECT("'"&amp;INDEX('הוראות שימוש'!$A$33:$A$44,$B247)&amp;"'!c3:c1500"),$F247)))</f>
        <v/>
      </c>
      <c r="D247" s="95" t="str">
        <f ca="1">IF(B248="","",IF(ISERROR(F247),0,INDEX(INDIRECT("'"&amp;INDEX('הוראות שימוש'!$A$33:$A$44,$B247)&amp;"'!d3:d1500"),$F247)))</f>
        <v/>
      </c>
      <c r="E247" s="1">
        <f ca="1">IF(B247=B246,0,COUNTIF(INDIRECT("'"&amp;INDEX('הוראות שימוש'!$A$33:$A$44,$B247)&amp;"'!B2:B1501"),$A$2)+(COUNTIF(INDIRECT("'"&amp;INDEX('הוראות שימוש'!$A$33:$A$44,$B247)&amp;"'!B2:B1501"),$A$2)=0))</f>
        <v>0</v>
      </c>
      <c r="F247" s="1" t="e">
        <f ca="1">MATCH($A$2,INDIRECT("'"&amp;INDEX('הוראות שימוש'!$A$33:$A$44,$B247)&amp;"'!$B$"&amp;3+IF(B247&lt;&gt;B246,0,F246)&amp;":$B$1500"),0)+IF(B247&lt;&gt;B246,0,F246)</f>
        <v>#VALUE!</v>
      </c>
    </row>
    <row r="248" spans="1:6" x14ac:dyDescent="0.2">
      <c r="A248" s="91" t="str">
        <f t="shared" ca="1" si="4"/>
        <v/>
      </c>
      <c r="B248" s="91" t="str">
        <f ca="1">IF(OR(B247="",AND(B247=$B$6,ROW(B247)&gt;$E$6+6)),"",IF(ROW(B247)&gt;=ROW($B$6)+SUM(E$6:$E247)-1,IF(B247=12,1,B247+1),B247))</f>
        <v/>
      </c>
      <c r="C248" s="94" t="str">
        <f ca="1">IF(B249="","",IF(ISERROR(F248),0,INDEX(INDIRECT("'"&amp;INDEX('הוראות שימוש'!$A$33:$A$44,$B248)&amp;"'!c3:c1500"),$F248)))</f>
        <v/>
      </c>
      <c r="D248" s="95" t="str">
        <f ca="1">IF(B249="","",IF(ISERROR(F248),0,INDEX(INDIRECT("'"&amp;INDEX('הוראות שימוש'!$A$33:$A$44,$B248)&amp;"'!d3:d1500"),$F248)))</f>
        <v/>
      </c>
      <c r="E248" s="1">
        <f ca="1">IF(B248=B247,0,COUNTIF(INDIRECT("'"&amp;INDEX('הוראות שימוש'!$A$33:$A$44,$B248)&amp;"'!B2:B1501"),$A$2)+(COUNTIF(INDIRECT("'"&amp;INDEX('הוראות שימוש'!$A$33:$A$44,$B248)&amp;"'!B2:B1501"),$A$2)=0))</f>
        <v>0</v>
      </c>
      <c r="F248" s="1" t="e">
        <f ca="1">MATCH($A$2,INDIRECT("'"&amp;INDEX('הוראות שימוש'!$A$33:$A$44,$B248)&amp;"'!$B$"&amp;3+IF(B248&lt;&gt;B247,0,F247)&amp;":$B$1500"),0)+IF(B248&lt;&gt;B247,0,F247)</f>
        <v>#VALUE!</v>
      </c>
    </row>
    <row r="249" spans="1:6" x14ac:dyDescent="0.2">
      <c r="A249" s="91" t="str">
        <f t="shared" ca="1" si="4"/>
        <v/>
      </c>
      <c r="B249" s="91" t="str">
        <f ca="1">IF(OR(B248="",AND(B248=$B$6,ROW(B248)&gt;$E$6+6)),"",IF(ROW(B248)&gt;=ROW($B$6)+SUM(E$6:$E248)-1,IF(B248=12,1,B248+1),B248))</f>
        <v/>
      </c>
      <c r="C249" s="94" t="str">
        <f ca="1">IF(B250="","",IF(ISERROR(F249),0,INDEX(INDIRECT("'"&amp;INDEX('הוראות שימוש'!$A$33:$A$44,$B249)&amp;"'!c3:c1500"),$F249)))</f>
        <v/>
      </c>
      <c r="D249" s="95" t="str">
        <f ca="1">IF(B250="","",IF(ISERROR(F249),0,INDEX(INDIRECT("'"&amp;INDEX('הוראות שימוש'!$A$33:$A$44,$B249)&amp;"'!d3:d1500"),$F249)))</f>
        <v/>
      </c>
      <c r="E249" s="1">
        <f ca="1">IF(B249=B248,0,COUNTIF(INDIRECT("'"&amp;INDEX('הוראות שימוש'!$A$33:$A$44,$B249)&amp;"'!B2:B1501"),$A$2)+(COUNTIF(INDIRECT("'"&amp;INDEX('הוראות שימוש'!$A$33:$A$44,$B249)&amp;"'!B2:B1501"),$A$2)=0))</f>
        <v>0</v>
      </c>
      <c r="F249" s="1" t="e">
        <f ca="1">MATCH($A$2,INDIRECT("'"&amp;INDEX('הוראות שימוש'!$A$33:$A$44,$B249)&amp;"'!$B$"&amp;3+IF(B249&lt;&gt;B248,0,F248)&amp;":$B$1500"),0)+IF(B249&lt;&gt;B248,0,F248)</f>
        <v>#VALUE!</v>
      </c>
    </row>
    <row r="250" spans="1:6" x14ac:dyDescent="0.2">
      <c r="A250" s="91" t="str">
        <f t="shared" ca="1" si="4"/>
        <v/>
      </c>
      <c r="B250" s="91" t="str">
        <f ca="1">IF(OR(B249="",AND(B249=$B$6,ROW(B249)&gt;$E$6+6)),"",IF(ROW(B249)&gt;=ROW($B$6)+SUM(E$6:$E249)-1,IF(B249=12,1,B249+1),B249))</f>
        <v/>
      </c>
      <c r="C250" s="94" t="str">
        <f ca="1">IF(B251="","",IF(ISERROR(F250),0,INDEX(INDIRECT("'"&amp;INDEX('הוראות שימוש'!$A$33:$A$44,$B250)&amp;"'!c3:c1500"),$F250)))</f>
        <v/>
      </c>
      <c r="D250" s="95" t="str">
        <f ca="1">IF(B251="","",IF(ISERROR(F250),0,INDEX(INDIRECT("'"&amp;INDEX('הוראות שימוש'!$A$33:$A$44,$B250)&amp;"'!d3:d1500"),$F250)))</f>
        <v/>
      </c>
      <c r="E250" s="1">
        <f ca="1">IF(B250=B249,0,COUNTIF(INDIRECT("'"&amp;INDEX('הוראות שימוש'!$A$33:$A$44,$B250)&amp;"'!B2:B1501"),$A$2)+(COUNTIF(INDIRECT("'"&amp;INDEX('הוראות שימוש'!$A$33:$A$44,$B250)&amp;"'!B2:B1501"),$A$2)=0))</f>
        <v>0</v>
      </c>
      <c r="F250" s="1" t="e">
        <f ca="1">MATCH($A$2,INDIRECT("'"&amp;INDEX('הוראות שימוש'!$A$33:$A$44,$B250)&amp;"'!$B$"&amp;3+IF(B250&lt;&gt;B249,0,F249)&amp;":$B$1500"),0)+IF(B250&lt;&gt;B249,0,F249)</f>
        <v>#VALUE!</v>
      </c>
    </row>
    <row r="251" spans="1:6" x14ac:dyDescent="0.2">
      <c r="A251" s="91" t="str">
        <f t="shared" ca="1" si="4"/>
        <v/>
      </c>
      <c r="B251" s="91" t="str">
        <f ca="1">IF(OR(B250="",AND(B250=$B$6,ROW(B250)&gt;$E$6+6)),"",IF(ROW(B250)&gt;=ROW($B$6)+SUM(E$6:$E250)-1,IF(B250=12,1,B250+1),B250))</f>
        <v/>
      </c>
      <c r="C251" s="94" t="str">
        <f ca="1">IF(B252="","",IF(ISERROR(F251),0,INDEX(INDIRECT("'"&amp;INDEX('הוראות שימוש'!$A$33:$A$44,$B251)&amp;"'!c3:c1500"),$F251)))</f>
        <v/>
      </c>
      <c r="D251" s="95" t="str">
        <f ca="1">IF(B252="","",IF(ISERROR(F251),0,INDEX(INDIRECT("'"&amp;INDEX('הוראות שימוש'!$A$33:$A$44,$B251)&amp;"'!d3:d1500"),$F251)))</f>
        <v/>
      </c>
      <c r="E251" s="1">
        <f ca="1">IF(B251=B250,0,COUNTIF(INDIRECT("'"&amp;INDEX('הוראות שימוש'!$A$33:$A$44,$B251)&amp;"'!B2:B1501"),$A$2)+(COUNTIF(INDIRECT("'"&amp;INDEX('הוראות שימוש'!$A$33:$A$44,$B251)&amp;"'!B2:B1501"),$A$2)=0))</f>
        <v>0</v>
      </c>
      <c r="F251" s="1" t="e">
        <f ca="1">MATCH($A$2,INDIRECT("'"&amp;INDEX('הוראות שימוש'!$A$33:$A$44,$B251)&amp;"'!$B$"&amp;3+IF(B251&lt;&gt;B250,0,F250)&amp;":$B$1500"),0)+IF(B251&lt;&gt;B250,0,F250)</f>
        <v>#VALUE!</v>
      </c>
    </row>
    <row r="252" spans="1:6" x14ac:dyDescent="0.2">
      <c r="A252" s="91" t="str">
        <f t="shared" ca="1" si="4"/>
        <v/>
      </c>
      <c r="B252" s="91" t="str">
        <f ca="1">IF(OR(B251="",AND(B251=$B$6,ROW(B251)&gt;$E$6+6)),"",IF(ROW(B251)&gt;=ROW($B$6)+SUM(E$6:$E251)-1,IF(B251=12,1,B251+1),B251))</f>
        <v/>
      </c>
      <c r="C252" s="94" t="str">
        <f ca="1">IF(B253="","",IF(ISERROR(F252),0,INDEX(INDIRECT("'"&amp;INDEX('הוראות שימוש'!$A$33:$A$44,$B252)&amp;"'!c3:c1500"),$F252)))</f>
        <v/>
      </c>
      <c r="D252" s="95" t="str">
        <f ca="1">IF(B253="","",IF(ISERROR(F252),0,INDEX(INDIRECT("'"&amp;INDEX('הוראות שימוש'!$A$33:$A$44,$B252)&amp;"'!d3:d1500"),$F252)))</f>
        <v/>
      </c>
      <c r="E252" s="1">
        <f ca="1">IF(B252=B251,0,COUNTIF(INDIRECT("'"&amp;INDEX('הוראות שימוש'!$A$33:$A$44,$B252)&amp;"'!B2:B1501"),$A$2)+(COUNTIF(INDIRECT("'"&amp;INDEX('הוראות שימוש'!$A$33:$A$44,$B252)&amp;"'!B2:B1501"),$A$2)=0))</f>
        <v>0</v>
      </c>
      <c r="F252" s="1" t="e">
        <f ca="1">MATCH($A$2,INDIRECT("'"&amp;INDEX('הוראות שימוש'!$A$33:$A$44,$B252)&amp;"'!$B$"&amp;3+IF(B252&lt;&gt;B251,0,F251)&amp;":$B$1500"),0)+IF(B252&lt;&gt;B251,0,F251)</f>
        <v>#VALUE!</v>
      </c>
    </row>
    <row r="253" spans="1:6" x14ac:dyDescent="0.2">
      <c r="A253" s="91" t="str">
        <f t="shared" ca="1" si="4"/>
        <v/>
      </c>
      <c r="B253" s="91" t="str">
        <f ca="1">IF(OR(B252="",AND(B252=$B$6,ROW(B252)&gt;$E$6+6)),"",IF(ROW(B252)&gt;=ROW($B$6)+SUM(E$6:$E252)-1,IF(B252=12,1,B252+1),B252))</f>
        <v/>
      </c>
      <c r="C253" s="94" t="str">
        <f ca="1">IF(B254="","",IF(ISERROR(F253),0,INDEX(INDIRECT("'"&amp;INDEX('הוראות שימוש'!$A$33:$A$44,$B253)&amp;"'!c3:c1500"),$F253)))</f>
        <v/>
      </c>
      <c r="D253" s="95" t="str">
        <f ca="1">IF(B254="","",IF(ISERROR(F253),0,INDEX(INDIRECT("'"&amp;INDEX('הוראות שימוש'!$A$33:$A$44,$B253)&amp;"'!d3:d1500"),$F253)))</f>
        <v/>
      </c>
      <c r="E253" s="1">
        <f ca="1">IF(B253=B252,0,COUNTIF(INDIRECT("'"&amp;INDEX('הוראות שימוש'!$A$33:$A$44,$B253)&amp;"'!B2:B1501"),$A$2)+(COUNTIF(INDIRECT("'"&amp;INDEX('הוראות שימוש'!$A$33:$A$44,$B253)&amp;"'!B2:B1501"),$A$2)=0))</f>
        <v>0</v>
      </c>
      <c r="F253" s="1" t="e">
        <f ca="1">MATCH($A$2,INDIRECT("'"&amp;INDEX('הוראות שימוש'!$A$33:$A$44,$B253)&amp;"'!$B$"&amp;3+IF(B253&lt;&gt;B252,0,F252)&amp;":$B$1500"),0)+IF(B253&lt;&gt;B252,0,F252)</f>
        <v>#VALUE!</v>
      </c>
    </row>
    <row r="254" spans="1:6" x14ac:dyDescent="0.2">
      <c r="A254" s="91" t="str">
        <f t="shared" ca="1" si="4"/>
        <v/>
      </c>
      <c r="B254" s="91" t="str">
        <f ca="1">IF(OR(B253="",AND(B253=$B$6,ROW(B253)&gt;$E$6+6)),"",IF(ROW(B253)&gt;=ROW($B$6)+SUM(E$6:$E253)-1,IF(B253=12,1,B253+1),B253))</f>
        <v/>
      </c>
      <c r="C254" s="94" t="str">
        <f ca="1">IF(B255="","",IF(ISERROR(F254),0,INDEX(INDIRECT("'"&amp;INDEX('הוראות שימוש'!$A$33:$A$44,$B254)&amp;"'!c3:c1500"),$F254)))</f>
        <v/>
      </c>
      <c r="D254" s="95" t="str">
        <f ca="1">IF(B255="","",IF(ISERROR(F254),0,INDEX(INDIRECT("'"&amp;INDEX('הוראות שימוש'!$A$33:$A$44,$B254)&amp;"'!d3:d1500"),$F254)))</f>
        <v/>
      </c>
      <c r="E254" s="1">
        <f ca="1">IF(B254=B253,0,COUNTIF(INDIRECT("'"&amp;INDEX('הוראות שימוש'!$A$33:$A$44,$B254)&amp;"'!B2:B1501"),$A$2)+(COUNTIF(INDIRECT("'"&amp;INDEX('הוראות שימוש'!$A$33:$A$44,$B254)&amp;"'!B2:B1501"),$A$2)=0))</f>
        <v>0</v>
      </c>
      <c r="F254" s="1" t="e">
        <f ca="1">MATCH($A$2,INDIRECT("'"&amp;INDEX('הוראות שימוש'!$A$33:$A$44,$B254)&amp;"'!$B$"&amp;3+IF(B254&lt;&gt;B253,0,F253)&amp;":$B$1500"),0)+IF(B254&lt;&gt;B253,0,F253)</f>
        <v>#VALUE!</v>
      </c>
    </row>
    <row r="255" spans="1:6" x14ac:dyDescent="0.2">
      <c r="A255" s="91" t="str">
        <f t="shared" ca="1" si="4"/>
        <v/>
      </c>
      <c r="B255" s="91" t="str">
        <f ca="1">IF(OR(B254="",AND(B254=$B$6,ROW(B254)&gt;$E$6+6)),"",IF(ROW(B254)&gt;=ROW($B$6)+SUM(E$6:$E254)-1,IF(B254=12,1,B254+1),B254))</f>
        <v/>
      </c>
      <c r="C255" s="94" t="str">
        <f ca="1">IF(B256="","",IF(ISERROR(F255),0,INDEX(INDIRECT("'"&amp;INDEX('הוראות שימוש'!$A$33:$A$44,$B255)&amp;"'!c3:c1500"),$F255)))</f>
        <v/>
      </c>
      <c r="D255" s="95" t="str">
        <f ca="1">IF(B256="","",IF(ISERROR(F255),0,INDEX(INDIRECT("'"&amp;INDEX('הוראות שימוש'!$A$33:$A$44,$B255)&amp;"'!d3:d1500"),$F255)))</f>
        <v/>
      </c>
      <c r="E255" s="1">
        <f ca="1">IF(B255=B254,0,COUNTIF(INDIRECT("'"&amp;INDEX('הוראות שימוש'!$A$33:$A$44,$B255)&amp;"'!B2:B1501"),$A$2)+(COUNTIF(INDIRECT("'"&amp;INDEX('הוראות שימוש'!$A$33:$A$44,$B255)&amp;"'!B2:B1501"),$A$2)=0))</f>
        <v>0</v>
      </c>
      <c r="F255" s="1" t="e">
        <f ca="1">MATCH($A$2,INDIRECT("'"&amp;INDEX('הוראות שימוש'!$A$33:$A$44,$B255)&amp;"'!$B$"&amp;3+IF(B255&lt;&gt;B254,0,F254)&amp;":$B$1500"),0)+IF(B255&lt;&gt;B254,0,F254)</f>
        <v>#VALUE!</v>
      </c>
    </row>
    <row r="256" spans="1:6" x14ac:dyDescent="0.2">
      <c r="A256" s="91" t="str">
        <f t="shared" ca="1" si="4"/>
        <v/>
      </c>
      <c r="B256" s="91" t="str">
        <f ca="1">IF(OR(B255="",AND(B255=$B$6,ROW(B255)&gt;$E$6+6)),"",IF(ROW(B255)&gt;=ROW($B$6)+SUM(E$6:$E255)-1,IF(B255=12,1,B255+1),B255))</f>
        <v/>
      </c>
      <c r="C256" s="94" t="str">
        <f ca="1">IF(B257="","",IF(ISERROR(F256),0,INDEX(INDIRECT("'"&amp;INDEX('הוראות שימוש'!$A$33:$A$44,$B256)&amp;"'!c3:c1500"),$F256)))</f>
        <v/>
      </c>
      <c r="D256" s="95" t="str">
        <f ca="1">IF(B257="","",IF(ISERROR(F256),0,INDEX(INDIRECT("'"&amp;INDEX('הוראות שימוש'!$A$33:$A$44,$B256)&amp;"'!d3:d1500"),$F256)))</f>
        <v/>
      </c>
      <c r="E256" s="1">
        <f ca="1">IF(B256=B255,0,COUNTIF(INDIRECT("'"&amp;INDEX('הוראות שימוש'!$A$33:$A$44,$B256)&amp;"'!B2:B1501"),$A$2)+(COUNTIF(INDIRECT("'"&amp;INDEX('הוראות שימוש'!$A$33:$A$44,$B256)&amp;"'!B2:B1501"),$A$2)=0))</f>
        <v>0</v>
      </c>
      <c r="F256" s="1" t="e">
        <f ca="1">MATCH($A$2,INDIRECT("'"&amp;INDEX('הוראות שימוש'!$A$33:$A$44,$B256)&amp;"'!$B$"&amp;3+IF(B256&lt;&gt;B255,0,F255)&amp;":$B$1500"),0)+IF(B256&lt;&gt;B255,0,F255)</f>
        <v>#VALUE!</v>
      </c>
    </row>
    <row r="257" spans="1:6" x14ac:dyDescent="0.2">
      <c r="A257" s="91" t="str">
        <f t="shared" ca="1" si="4"/>
        <v/>
      </c>
      <c r="B257" s="91" t="str">
        <f ca="1">IF(OR(B256="",AND(B256=$B$6,ROW(B256)&gt;$E$6+6)),"",IF(ROW(B256)&gt;=ROW($B$6)+SUM(E$6:$E256)-1,IF(B256=12,1,B256+1),B256))</f>
        <v/>
      </c>
      <c r="C257" s="94" t="str">
        <f ca="1">IF(B258="","",IF(ISERROR(F257),0,INDEX(INDIRECT("'"&amp;INDEX('הוראות שימוש'!$A$33:$A$44,$B257)&amp;"'!c3:c1500"),$F257)))</f>
        <v/>
      </c>
      <c r="D257" s="95" t="str">
        <f ca="1">IF(B258="","",IF(ISERROR(F257),0,INDEX(INDIRECT("'"&amp;INDEX('הוראות שימוש'!$A$33:$A$44,$B257)&amp;"'!d3:d1500"),$F257)))</f>
        <v/>
      </c>
      <c r="E257" s="1">
        <f ca="1">IF(B257=B256,0,COUNTIF(INDIRECT("'"&amp;INDEX('הוראות שימוש'!$A$33:$A$44,$B257)&amp;"'!B2:B1501"),$A$2)+(COUNTIF(INDIRECT("'"&amp;INDEX('הוראות שימוש'!$A$33:$A$44,$B257)&amp;"'!B2:B1501"),$A$2)=0))</f>
        <v>0</v>
      </c>
      <c r="F257" s="1" t="e">
        <f ca="1">MATCH($A$2,INDIRECT("'"&amp;INDEX('הוראות שימוש'!$A$33:$A$44,$B257)&amp;"'!$B$"&amp;3+IF(B257&lt;&gt;B256,0,F256)&amp;":$B$1500"),0)+IF(B257&lt;&gt;B256,0,F256)</f>
        <v>#VALUE!</v>
      </c>
    </row>
    <row r="258" spans="1:6" x14ac:dyDescent="0.2">
      <c r="A258" s="91" t="str">
        <f t="shared" ca="1" si="4"/>
        <v/>
      </c>
      <c r="B258" s="91" t="str">
        <f ca="1">IF(OR(B257="",AND(B257=$B$6,ROW(B257)&gt;$E$6+6)),"",IF(ROW(B257)&gt;=ROW($B$6)+SUM(E$6:$E257)-1,IF(B257=12,1,B257+1),B257))</f>
        <v/>
      </c>
      <c r="C258" s="94" t="str">
        <f ca="1">IF(B259="","",IF(ISERROR(F258),0,INDEX(INDIRECT("'"&amp;INDEX('הוראות שימוש'!$A$33:$A$44,$B258)&amp;"'!c3:c1500"),$F258)))</f>
        <v/>
      </c>
      <c r="D258" s="95" t="str">
        <f ca="1">IF(B259="","",IF(ISERROR(F258),0,INDEX(INDIRECT("'"&amp;INDEX('הוראות שימוש'!$A$33:$A$44,$B258)&amp;"'!d3:d1500"),$F258)))</f>
        <v/>
      </c>
      <c r="E258" s="1">
        <f ca="1">IF(B258=B257,0,COUNTIF(INDIRECT("'"&amp;INDEX('הוראות שימוש'!$A$33:$A$44,$B258)&amp;"'!B2:B1501"),$A$2)+(COUNTIF(INDIRECT("'"&amp;INDEX('הוראות שימוש'!$A$33:$A$44,$B258)&amp;"'!B2:B1501"),$A$2)=0))</f>
        <v>0</v>
      </c>
      <c r="F258" s="1" t="e">
        <f ca="1">MATCH($A$2,INDIRECT("'"&amp;INDEX('הוראות שימוש'!$A$33:$A$44,$B258)&amp;"'!$B$"&amp;3+IF(B258&lt;&gt;B257,0,F257)&amp;":$B$1500"),0)+IF(B258&lt;&gt;B257,0,F257)</f>
        <v>#VALUE!</v>
      </c>
    </row>
    <row r="259" spans="1:6" x14ac:dyDescent="0.2">
      <c r="A259" s="91" t="str">
        <f t="shared" ca="1" si="4"/>
        <v/>
      </c>
      <c r="B259" s="91" t="str">
        <f ca="1">IF(OR(B258="",AND(B258=$B$6,ROW(B258)&gt;$E$6+6)),"",IF(ROW(B258)&gt;=ROW($B$6)+SUM(E$6:$E258)-1,IF(B258=12,1,B258+1),B258))</f>
        <v/>
      </c>
      <c r="C259" s="94" t="str">
        <f ca="1">IF(B260="","",IF(ISERROR(F259),0,INDEX(INDIRECT("'"&amp;INDEX('הוראות שימוש'!$A$33:$A$44,$B259)&amp;"'!c3:c1500"),$F259)))</f>
        <v/>
      </c>
      <c r="D259" s="95" t="str">
        <f ca="1">IF(B260="","",IF(ISERROR(F259),0,INDEX(INDIRECT("'"&amp;INDEX('הוראות שימוש'!$A$33:$A$44,$B259)&amp;"'!d3:d1500"),$F259)))</f>
        <v/>
      </c>
      <c r="E259" s="1">
        <f ca="1">IF(B259=B258,0,COUNTIF(INDIRECT("'"&amp;INDEX('הוראות שימוש'!$A$33:$A$44,$B259)&amp;"'!B2:B1501"),$A$2)+(COUNTIF(INDIRECT("'"&amp;INDEX('הוראות שימוש'!$A$33:$A$44,$B259)&amp;"'!B2:B1501"),$A$2)=0))</f>
        <v>0</v>
      </c>
      <c r="F259" s="1" t="e">
        <f ca="1">MATCH($A$2,INDIRECT("'"&amp;INDEX('הוראות שימוש'!$A$33:$A$44,$B259)&amp;"'!$B$"&amp;3+IF(B259&lt;&gt;B258,0,F258)&amp;":$B$1500"),0)+IF(B259&lt;&gt;B258,0,F258)</f>
        <v>#VALUE!</v>
      </c>
    </row>
    <row r="260" spans="1:6" x14ac:dyDescent="0.2">
      <c r="A260" s="91" t="str">
        <f t="shared" ca="1" si="4"/>
        <v/>
      </c>
      <c r="B260" s="91" t="str">
        <f ca="1">IF(OR(B259="",AND(B259=$B$6,ROW(B259)&gt;$E$6+6)),"",IF(ROW(B259)&gt;=ROW($B$6)+SUM(E$6:$E259)-1,IF(B259=12,1,B259+1),B259))</f>
        <v/>
      </c>
      <c r="C260" s="94" t="str">
        <f ca="1">IF(B261="","",IF(ISERROR(F260),0,INDEX(INDIRECT("'"&amp;INDEX('הוראות שימוש'!$A$33:$A$44,$B260)&amp;"'!c3:c1500"),$F260)))</f>
        <v/>
      </c>
      <c r="D260" s="95" t="str">
        <f ca="1">IF(B261="","",IF(ISERROR(F260),0,INDEX(INDIRECT("'"&amp;INDEX('הוראות שימוש'!$A$33:$A$44,$B260)&amp;"'!d3:d1500"),$F260)))</f>
        <v/>
      </c>
      <c r="E260" s="1">
        <f ca="1">IF(B260=B259,0,COUNTIF(INDIRECT("'"&amp;INDEX('הוראות שימוש'!$A$33:$A$44,$B260)&amp;"'!B2:B1501"),$A$2)+(COUNTIF(INDIRECT("'"&amp;INDEX('הוראות שימוש'!$A$33:$A$44,$B260)&amp;"'!B2:B1501"),$A$2)=0))</f>
        <v>0</v>
      </c>
      <c r="F260" s="1" t="e">
        <f ca="1">MATCH($A$2,INDIRECT("'"&amp;INDEX('הוראות שימוש'!$A$33:$A$44,$B260)&amp;"'!$B$"&amp;3+IF(B260&lt;&gt;B259,0,F259)&amp;":$B$1500"),0)+IF(B260&lt;&gt;B259,0,F259)</f>
        <v>#VALUE!</v>
      </c>
    </row>
    <row r="261" spans="1:6" x14ac:dyDescent="0.2">
      <c r="A261" s="91" t="str">
        <f t="shared" ca="1" si="4"/>
        <v/>
      </c>
      <c r="B261" s="91" t="str">
        <f ca="1">IF(OR(B260="",AND(B260=$B$6,ROW(B260)&gt;$E$6+6)),"",IF(ROW(B260)&gt;=ROW($B$6)+SUM(E$6:$E260)-1,IF(B260=12,1,B260+1),B260))</f>
        <v/>
      </c>
      <c r="C261" s="94" t="str">
        <f ca="1">IF(B262="","",IF(ISERROR(F261),0,INDEX(INDIRECT("'"&amp;INDEX('הוראות שימוש'!$A$33:$A$44,$B261)&amp;"'!c3:c1500"),$F261)))</f>
        <v/>
      </c>
      <c r="D261" s="95" t="str">
        <f ca="1">IF(B262="","",IF(ISERROR(F261),0,INDEX(INDIRECT("'"&amp;INDEX('הוראות שימוש'!$A$33:$A$44,$B261)&amp;"'!d3:d1500"),$F261)))</f>
        <v/>
      </c>
      <c r="E261" s="1">
        <f ca="1">IF(B261=B260,0,COUNTIF(INDIRECT("'"&amp;INDEX('הוראות שימוש'!$A$33:$A$44,$B261)&amp;"'!B2:B1501"),$A$2)+(COUNTIF(INDIRECT("'"&amp;INDEX('הוראות שימוש'!$A$33:$A$44,$B261)&amp;"'!B2:B1501"),$A$2)=0))</f>
        <v>0</v>
      </c>
      <c r="F261" s="1" t="e">
        <f ca="1">MATCH($A$2,INDIRECT("'"&amp;INDEX('הוראות שימוש'!$A$33:$A$44,$B261)&amp;"'!$B$"&amp;3+IF(B261&lt;&gt;B260,0,F260)&amp;":$B$1500"),0)+IF(B261&lt;&gt;B260,0,F260)</f>
        <v>#VALUE!</v>
      </c>
    </row>
    <row r="262" spans="1:6" x14ac:dyDescent="0.2">
      <c r="A262" s="91" t="str">
        <f t="shared" ca="1" si="4"/>
        <v/>
      </c>
      <c r="B262" s="91" t="str">
        <f ca="1">IF(OR(B261="",AND(B261=$B$6,ROW(B261)&gt;$E$6+6)),"",IF(ROW(B261)&gt;=ROW($B$6)+SUM(E$6:$E261)-1,IF(B261=12,1,B261+1),B261))</f>
        <v/>
      </c>
      <c r="C262" s="94" t="str">
        <f ca="1">IF(B263="","",IF(ISERROR(F262),0,INDEX(INDIRECT("'"&amp;INDEX('הוראות שימוש'!$A$33:$A$44,$B262)&amp;"'!c3:c1500"),$F262)))</f>
        <v/>
      </c>
      <c r="D262" s="95" t="str">
        <f ca="1">IF(B263="","",IF(ISERROR(F262),0,INDEX(INDIRECT("'"&amp;INDEX('הוראות שימוש'!$A$33:$A$44,$B262)&amp;"'!d3:d1500"),$F262)))</f>
        <v/>
      </c>
      <c r="E262" s="1">
        <f ca="1">IF(B262=B261,0,COUNTIF(INDIRECT("'"&amp;INDEX('הוראות שימוש'!$A$33:$A$44,$B262)&amp;"'!B2:B1501"),$A$2)+(COUNTIF(INDIRECT("'"&amp;INDEX('הוראות שימוש'!$A$33:$A$44,$B262)&amp;"'!B2:B1501"),$A$2)=0))</f>
        <v>0</v>
      </c>
      <c r="F262" s="1" t="e">
        <f ca="1">MATCH($A$2,INDIRECT("'"&amp;INDEX('הוראות שימוש'!$A$33:$A$44,$B262)&amp;"'!$B$"&amp;3+IF(B262&lt;&gt;B261,0,F261)&amp;":$B$1500"),0)+IF(B262&lt;&gt;B261,0,F261)</f>
        <v>#VALUE!</v>
      </c>
    </row>
    <row r="263" spans="1:6" x14ac:dyDescent="0.2">
      <c r="A263" s="91" t="str">
        <f t="shared" ca="1" si="4"/>
        <v/>
      </c>
      <c r="B263" s="91" t="str">
        <f ca="1">IF(OR(B262="",AND(B262=$B$6,ROW(B262)&gt;$E$6+6)),"",IF(ROW(B262)&gt;=ROW($B$6)+SUM(E$6:$E262)-1,IF(B262=12,1,B262+1),B262))</f>
        <v/>
      </c>
      <c r="C263" s="94" t="str">
        <f ca="1">IF(B264="","",IF(ISERROR(F263),0,INDEX(INDIRECT("'"&amp;INDEX('הוראות שימוש'!$A$33:$A$44,$B263)&amp;"'!c3:c1500"),$F263)))</f>
        <v/>
      </c>
      <c r="D263" s="95" t="str">
        <f ca="1">IF(B264="","",IF(ISERROR(F263),0,INDEX(INDIRECT("'"&amp;INDEX('הוראות שימוש'!$A$33:$A$44,$B263)&amp;"'!d3:d1500"),$F263)))</f>
        <v/>
      </c>
      <c r="E263" s="1">
        <f ca="1">IF(B263=B262,0,COUNTIF(INDIRECT("'"&amp;INDEX('הוראות שימוש'!$A$33:$A$44,$B263)&amp;"'!B2:B1501"),$A$2)+(COUNTIF(INDIRECT("'"&amp;INDEX('הוראות שימוש'!$A$33:$A$44,$B263)&amp;"'!B2:B1501"),$A$2)=0))</f>
        <v>0</v>
      </c>
      <c r="F263" s="1" t="e">
        <f ca="1">MATCH($A$2,INDIRECT("'"&amp;INDEX('הוראות שימוש'!$A$33:$A$44,$B263)&amp;"'!$B$"&amp;3+IF(B263&lt;&gt;B262,0,F262)&amp;":$B$1500"),0)+IF(B263&lt;&gt;B262,0,F262)</f>
        <v>#VALUE!</v>
      </c>
    </row>
    <row r="264" spans="1:6" x14ac:dyDescent="0.2">
      <c r="A264" s="91" t="str">
        <f t="shared" ca="1" si="4"/>
        <v/>
      </c>
      <c r="B264" s="91" t="str">
        <f ca="1">IF(OR(B263="",AND(B263=$B$6,ROW(B263)&gt;$E$6+6)),"",IF(ROW(B263)&gt;=ROW($B$6)+SUM(E$6:$E263)-1,IF(B263=12,1,B263+1),B263))</f>
        <v/>
      </c>
      <c r="C264" s="94" t="str">
        <f ca="1">IF(B265="","",IF(ISERROR(F264),0,INDEX(INDIRECT("'"&amp;INDEX('הוראות שימוש'!$A$33:$A$44,$B264)&amp;"'!c3:c1500"),$F264)))</f>
        <v/>
      </c>
      <c r="D264" s="95" t="str">
        <f ca="1">IF(B265="","",IF(ISERROR(F264),0,INDEX(INDIRECT("'"&amp;INDEX('הוראות שימוש'!$A$33:$A$44,$B264)&amp;"'!d3:d1500"),$F264)))</f>
        <v/>
      </c>
      <c r="E264" s="1">
        <f ca="1">IF(B264=B263,0,COUNTIF(INDIRECT("'"&amp;INDEX('הוראות שימוש'!$A$33:$A$44,$B264)&amp;"'!B2:B1501"),$A$2)+(COUNTIF(INDIRECT("'"&amp;INDEX('הוראות שימוש'!$A$33:$A$44,$B264)&amp;"'!B2:B1501"),$A$2)=0))</f>
        <v>0</v>
      </c>
      <c r="F264" s="1" t="e">
        <f ca="1">MATCH($A$2,INDIRECT("'"&amp;INDEX('הוראות שימוש'!$A$33:$A$44,$B264)&amp;"'!$B$"&amp;3+IF(B264&lt;&gt;B263,0,F263)&amp;":$B$1500"),0)+IF(B264&lt;&gt;B263,0,F263)</f>
        <v>#VALUE!</v>
      </c>
    </row>
    <row r="265" spans="1:6" x14ac:dyDescent="0.2">
      <c r="A265" s="91" t="str">
        <f t="shared" ca="1" si="4"/>
        <v/>
      </c>
      <c r="B265" s="91" t="str">
        <f ca="1">IF(OR(B264="",AND(B264=$B$6,ROW(B264)&gt;$E$6+6)),"",IF(ROW(B264)&gt;=ROW($B$6)+SUM(E$6:$E264)-1,IF(B264=12,1,B264+1),B264))</f>
        <v/>
      </c>
      <c r="C265" s="94" t="str">
        <f ca="1">IF(B266="","",IF(ISERROR(F265),0,INDEX(INDIRECT("'"&amp;INDEX('הוראות שימוש'!$A$33:$A$44,$B265)&amp;"'!c3:c1500"),$F265)))</f>
        <v/>
      </c>
      <c r="D265" s="95" t="str">
        <f ca="1">IF(B266="","",IF(ISERROR(F265),0,INDEX(INDIRECT("'"&amp;INDEX('הוראות שימוש'!$A$33:$A$44,$B265)&amp;"'!d3:d1500"),$F265)))</f>
        <v/>
      </c>
      <c r="E265" s="1">
        <f ca="1">IF(B265=B264,0,COUNTIF(INDIRECT("'"&amp;INDEX('הוראות שימוש'!$A$33:$A$44,$B265)&amp;"'!B2:B1501"),$A$2)+(COUNTIF(INDIRECT("'"&amp;INDEX('הוראות שימוש'!$A$33:$A$44,$B265)&amp;"'!B2:B1501"),$A$2)=0))</f>
        <v>0</v>
      </c>
      <c r="F265" s="1" t="e">
        <f ca="1">MATCH($A$2,INDIRECT("'"&amp;INDEX('הוראות שימוש'!$A$33:$A$44,$B265)&amp;"'!$B$"&amp;3+IF(B265&lt;&gt;B264,0,F264)&amp;":$B$1500"),0)+IF(B265&lt;&gt;B264,0,F264)</f>
        <v>#VALUE!</v>
      </c>
    </row>
    <row r="266" spans="1:6" x14ac:dyDescent="0.2">
      <c r="A266" s="91" t="str">
        <f t="shared" ca="1" si="4"/>
        <v/>
      </c>
      <c r="B266" s="91" t="str">
        <f ca="1">IF(OR(B265="",AND(B265=$B$6,ROW(B265)&gt;$E$6+6)),"",IF(ROW(B265)&gt;=ROW($B$6)+SUM(E$6:$E265)-1,IF(B265=12,1,B265+1),B265))</f>
        <v/>
      </c>
      <c r="C266" s="94" t="str">
        <f ca="1">IF(B267="","",IF(ISERROR(F266),0,INDEX(INDIRECT("'"&amp;INDEX('הוראות שימוש'!$A$33:$A$44,$B266)&amp;"'!c3:c1500"),$F266)))</f>
        <v/>
      </c>
      <c r="D266" s="95" t="str">
        <f ca="1">IF(B267="","",IF(ISERROR(F266),0,INDEX(INDIRECT("'"&amp;INDEX('הוראות שימוש'!$A$33:$A$44,$B266)&amp;"'!d3:d1500"),$F266)))</f>
        <v/>
      </c>
      <c r="E266" s="1">
        <f ca="1">IF(B266=B265,0,COUNTIF(INDIRECT("'"&amp;INDEX('הוראות שימוש'!$A$33:$A$44,$B266)&amp;"'!B2:B1501"),$A$2)+(COUNTIF(INDIRECT("'"&amp;INDEX('הוראות שימוש'!$A$33:$A$44,$B266)&amp;"'!B2:B1501"),$A$2)=0))</f>
        <v>0</v>
      </c>
      <c r="F266" s="1" t="e">
        <f ca="1">MATCH($A$2,INDIRECT("'"&amp;INDEX('הוראות שימוש'!$A$33:$A$44,$B266)&amp;"'!$B$"&amp;3+IF(B266&lt;&gt;B265,0,F265)&amp;":$B$1500"),0)+IF(B266&lt;&gt;B265,0,F265)</f>
        <v>#VALUE!</v>
      </c>
    </row>
    <row r="267" spans="1:6" x14ac:dyDescent="0.2">
      <c r="A267" s="91" t="str">
        <f t="shared" ca="1" si="4"/>
        <v/>
      </c>
      <c r="B267" s="91" t="str">
        <f ca="1">IF(OR(B266="",AND(B266=$B$6,ROW(B266)&gt;$E$6+6)),"",IF(ROW(B266)&gt;=ROW($B$6)+SUM(E$6:$E266)-1,IF(B266=12,1,B266+1),B266))</f>
        <v/>
      </c>
      <c r="C267" s="94" t="str">
        <f ca="1">IF(B268="","",IF(ISERROR(F267),0,INDEX(INDIRECT("'"&amp;INDEX('הוראות שימוש'!$A$33:$A$44,$B267)&amp;"'!c3:c1500"),$F267)))</f>
        <v/>
      </c>
      <c r="D267" s="95" t="str">
        <f ca="1">IF(B268="","",IF(ISERROR(F267),0,INDEX(INDIRECT("'"&amp;INDEX('הוראות שימוש'!$A$33:$A$44,$B267)&amp;"'!d3:d1500"),$F267)))</f>
        <v/>
      </c>
      <c r="E267" s="1">
        <f ca="1">IF(B267=B266,0,COUNTIF(INDIRECT("'"&amp;INDEX('הוראות שימוש'!$A$33:$A$44,$B267)&amp;"'!B2:B1501"),$A$2)+(COUNTIF(INDIRECT("'"&amp;INDEX('הוראות שימוש'!$A$33:$A$44,$B267)&amp;"'!B2:B1501"),$A$2)=0))</f>
        <v>0</v>
      </c>
      <c r="F267" s="1" t="e">
        <f ca="1">MATCH($A$2,INDIRECT("'"&amp;INDEX('הוראות שימוש'!$A$33:$A$44,$B267)&amp;"'!$B$"&amp;3+IF(B267&lt;&gt;B266,0,F266)&amp;":$B$1500"),0)+IF(B267&lt;&gt;B266,0,F266)</f>
        <v>#VALUE!</v>
      </c>
    </row>
    <row r="268" spans="1:6" x14ac:dyDescent="0.2">
      <c r="A268" s="91" t="str">
        <f t="shared" ca="1" si="4"/>
        <v/>
      </c>
      <c r="B268" s="91" t="str">
        <f ca="1">IF(OR(B267="",AND(B267=$B$6,ROW(B267)&gt;$E$6+6)),"",IF(ROW(B267)&gt;=ROW($B$6)+SUM(E$6:$E267)-1,IF(B267=12,1,B267+1),B267))</f>
        <v/>
      </c>
      <c r="C268" s="94" t="str">
        <f ca="1">IF(B269="","",IF(ISERROR(F268),0,INDEX(INDIRECT("'"&amp;INDEX('הוראות שימוש'!$A$33:$A$44,$B268)&amp;"'!c3:c1500"),$F268)))</f>
        <v/>
      </c>
      <c r="D268" s="95" t="str">
        <f ca="1">IF(B269="","",IF(ISERROR(F268),0,INDEX(INDIRECT("'"&amp;INDEX('הוראות שימוש'!$A$33:$A$44,$B268)&amp;"'!d3:d1500"),$F268)))</f>
        <v/>
      </c>
      <c r="E268" s="1">
        <f ca="1">IF(B268=B267,0,COUNTIF(INDIRECT("'"&amp;INDEX('הוראות שימוש'!$A$33:$A$44,$B268)&amp;"'!B2:B1501"),$A$2)+(COUNTIF(INDIRECT("'"&amp;INDEX('הוראות שימוש'!$A$33:$A$44,$B268)&amp;"'!B2:B1501"),$A$2)=0))</f>
        <v>0</v>
      </c>
      <c r="F268" s="1" t="e">
        <f ca="1">MATCH($A$2,INDIRECT("'"&amp;INDEX('הוראות שימוש'!$A$33:$A$44,$B268)&amp;"'!$B$"&amp;3+IF(B268&lt;&gt;B267,0,F267)&amp;":$B$1500"),0)+IF(B268&lt;&gt;B267,0,F267)</f>
        <v>#VALUE!</v>
      </c>
    </row>
    <row r="269" spans="1:6" x14ac:dyDescent="0.2">
      <c r="A269" s="91" t="str">
        <f t="shared" ca="1" si="4"/>
        <v/>
      </c>
      <c r="B269" s="91" t="str">
        <f ca="1">IF(OR(B268="",AND(B268=$B$6,ROW(B268)&gt;$E$6+6)),"",IF(ROW(B268)&gt;=ROW($B$6)+SUM(E$6:$E268)-1,IF(B268=12,1,B268+1),B268))</f>
        <v/>
      </c>
      <c r="C269" s="94" t="str">
        <f ca="1">IF(B270="","",IF(ISERROR(F269),0,INDEX(INDIRECT("'"&amp;INDEX('הוראות שימוש'!$A$33:$A$44,$B269)&amp;"'!c3:c1500"),$F269)))</f>
        <v/>
      </c>
      <c r="D269" s="95" t="str">
        <f ca="1">IF(B270="","",IF(ISERROR(F269),0,INDEX(INDIRECT("'"&amp;INDEX('הוראות שימוש'!$A$33:$A$44,$B269)&amp;"'!d3:d1500"),$F269)))</f>
        <v/>
      </c>
      <c r="E269" s="1">
        <f ca="1">IF(B269=B268,0,COUNTIF(INDIRECT("'"&amp;INDEX('הוראות שימוש'!$A$33:$A$44,$B269)&amp;"'!B2:B1501"),$A$2)+(COUNTIF(INDIRECT("'"&amp;INDEX('הוראות שימוש'!$A$33:$A$44,$B269)&amp;"'!B2:B1501"),$A$2)=0))</f>
        <v>0</v>
      </c>
      <c r="F269" s="1" t="e">
        <f ca="1">MATCH($A$2,INDIRECT("'"&amp;INDEX('הוראות שימוש'!$A$33:$A$44,$B269)&amp;"'!$B$"&amp;3+IF(B269&lt;&gt;B268,0,F268)&amp;":$B$1500"),0)+IF(B269&lt;&gt;B268,0,F268)</f>
        <v>#VALUE!</v>
      </c>
    </row>
    <row r="270" spans="1:6" x14ac:dyDescent="0.2">
      <c r="A270" s="91" t="str">
        <f t="shared" ca="1" si="4"/>
        <v/>
      </c>
      <c r="B270" s="91" t="str">
        <f ca="1">IF(OR(B269="",AND(B269=$B$6,ROW(B269)&gt;$E$6+6)),"",IF(ROW(B269)&gt;=ROW($B$6)+SUM(E$6:$E269)-1,IF(B269=12,1,B269+1),B269))</f>
        <v/>
      </c>
      <c r="C270" s="94" t="str">
        <f ca="1">IF(B271="","",IF(ISERROR(F270),0,INDEX(INDIRECT("'"&amp;INDEX('הוראות שימוש'!$A$33:$A$44,$B270)&amp;"'!c3:c1500"),$F270)))</f>
        <v/>
      </c>
      <c r="D270" s="95" t="str">
        <f ca="1">IF(B271="","",IF(ISERROR(F270),0,INDEX(INDIRECT("'"&amp;INDEX('הוראות שימוש'!$A$33:$A$44,$B270)&amp;"'!d3:d1500"),$F270)))</f>
        <v/>
      </c>
      <c r="E270" s="1">
        <f ca="1">IF(B270=B269,0,COUNTIF(INDIRECT("'"&amp;INDEX('הוראות שימוש'!$A$33:$A$44,$B270)&amp;"'!B2:B1501"),$A$2)+(COUNTIF(INDIRECT("'"&amp;INDEX('הוראות שימוש'!$A$33:$A$44,$B270)&amp;"'!B2:B1501"),$A$2)=0))</f>
        <v>0</v>
      </c>
      <c r="F270" s="1" t="e">
        <f ca="1">MATCH($A$2,INDIRECT("'"&amp;INDEX('הוראות שימוש'!$A$33:$A$44,$B270)&amp;"'!$B$"&amp;3+IF(B270&lt;&gt;B269,0,F269)&amp;":$B$1500"),0)+IF(B270&lt;&gt;B269,0,F269)</f>
        <v>#VALUE!</v>
      </c>
    </row>
    <row r="271" spans="1:6" x14ac:dyDescent="0.2">
      <c r="A271" s="91" t="str">
        <f t="shared" ca="1" si="4"/>
        <v/>
      </c>
      <c r="B271" s="91" t="str">
        <f ca="1">IF(OR(B270="",AND(B270=$B$6,ROW(B270)&gt;$E$6+6)),"",IF(ROW(B270)&gt;=ROW($B$6)+SUM(E$6:$E270)-1,IF(B270=12,1,B270+1),B270))</f>
        <v/>
      </c>
      <c r="C271" s="94" t="str">
        <f ca="1">IF(B272="","",IF(ISERROR(F271),0,INDEX(INDIRECT("'"&amp;INDEX('הוראות שימוש'!$A$33:$A$44,$B271)&amp;"'!c3:c1500"),$F271)))</f>
        <v/>
      </c>
      <c r="D271" s="95" t="str">
        <f ca="1">IF(B272="","",IF(ISERROR(F271),0,INDEX(INDIRECT("'"&amp;INDEX('הוראות שימוש'!$A$33:$A$44,$B271)&amp;"'!d3:d1500"),$F271)))</f>
        <v/>
      </c>
      <c r="E271" s="1">
        <f ca="1">IF(B271=B270,0,COUNTIF(INDIRECT("'"&amp;INDEX('הוראות שימוש'!$A$33:$A$44,$B271)&amp;"'!B2:B1501"),$A$2)+(COUNTIF(INDIRECT("'"&amp;INDEX('הוראות שימוש'!$A$33:$A$44,$B271)&amp;"'!B2:B1501"),$A$2)=0))</f>
        <v>0</v>
      </c>
      <c r="F271" s="1" t="e">
        <f ca="1">MATCH($A$2,INDIRECT("'"&amp;INDEX('הוראות שימוש'!$A$33:$A$44,$B271)&amp;"'!$B$"&amp;3+IF(B271&lt;&gt;B270,0,F270)&amp;":$B$1500"),0)+IF(B271&lt;&gt;B270,0,F270)</f>
        <v>#VALUE!</v>
      </c>
    </row>
    <row r="272" spans="1:6" x14ac:dyDescent="0.2">
      <c r="A272" s="91" t="str">
        <f t="shared" ca="1" si="4"/>
        <v/>
      </c>
      <c r="B272" s="91" t="str">
        <f ca="1">IF(OR(B271="",AND(B271=$B$6,ROW(B271)&gt;$E$6+6)),"",IF(ROW(B271)&gt;=ROW($B$6)+SUM(E$6:$E271)-1,IF(B271=12,1,B271+1),B271))</f>
        <v/>
      </c>
      <c r="C272" s="94" t="str">
        <f ca="1">IF(B273="","",IF(ISERROR(F272),0,INDEX(INDIRECT("'"&amp;INDEX('הוראות שימוש'!$A$33:$A$44,$B272)&amp;"'!c3:c1500"),$F272)))</f>
        <v/>
      </c>
      <c r="D272" s="95" t="str">
        <f ca="1">IF(B273="","",IF(ISERROR(F272),0,INDEX(INDIRECT("'"&amp;INDEX('הוראות שימוש'!$A$33:$A$44,$B272)&amp;"'!d3:d1500"),$F272)))</f>
        <v/>
      </c>
      <c r="E272" s="1">
        <f ca="1">IF(B272=B271,0,COUNTIF(INDIRECT("'"&amp;INDEX('הוראות שימוש'!$A$33:$A$44,$B272)&amp;"'!B2:B1501"),$A$2)+(COUNTIF(INDIRECT("'"&amp;INDEX('הוראות שימוש'!$A$33:$A$44,$B272)&amp;"'!B2:B1501"),$A$2)=0))</f>
        <v>0</v>
      </c>
      <c r="F272" s="1" t="e">
        <f ca="1">MATCH($A$2,INDIRECT("'"&amp;INDEX('הוראות שימוש'!$A$33:$A$44,$B272)&amp;"'!$B$"&amp;3+IF(B272&lt;&gt;B271,0,F271)&amp;":$B$1500"),0)+IF(B272&lt;&gt;B271,0,F271)</f>
        <v>#VALUE!</v>
      </c>
    </row>
    <row r="273" spans="1:6" x14ac:dyDescent="0.2">
      <c r="A273" s="91" t="str">
        <f t="shared" ca="1" si="4"/>
        <v/>
      </c>
      <c r="B273" s="91" t="str">
        <f ca="1">IF(OR(B272="",AND(B272=$B$6,ROW(B272)&gt;$E$6+6)),"",IF(ROW(B272)&gt;=ROW($B$6)+SUM(E$6:$E272)-1,IF(B272=12,1,B272+1),B272))</f>
        <v/>
      </c>
      <c r="C273" s="94" t="str">
        <f ca="1">IF(B274="","",IF(ISERROR(F273),0,INDEX(INDIRECT("'"&amp;INDEX('הוראות שימוש'!$A$33:$A$44,$B273)&amp;"'!c3:c1500"),$F273)))</f>
        <v/>
      </c>
      <c r="D273" s="95" t="str">
        <f ca="1">IF(B274="","",IF(ISERROR(F273),0,INDEX(INDIRECT("'"&amp;INDEX('הוראות שימוש'!$A$33:$A$44,$B273)&amp;"'!d3:d1500"),$F273)))</f>
        <v/>
      </c>
      <c r="E273" s="1">
        <f ca="1">IF(B273=B272,0,COUNTIF(INDIRECT("'"&amp;INDEX('הוראות שימוש'!$A$33:$A$44,$B273)&amp;"'!B2:B1501"),$A$2)+(COUNTIF(INDIRECT("'"&amp;INDEX('הוראות שימוש'!$A$33:$A$44,$B273)&amp;"'!B2:B1501"),$A$2)=0))</f>
        <v>0</v>
      </c>
      <c r="F273" s="1" t="e">
        <f ca="1">MATCH($A$2,INDIRECT("'"&amp;INDEX('הוראות שימוש'!$A$33:$A$44,$B273)&amp;"'!$B$"&amp;3+IF(B273&lt;&gt;B272,0,F272)&amp;":$B$1500"),0)+IF(B273&lt;&gt;B272,0,F272)</f>
        <v>#VALUE!</v>
      </c>
    </row>
    <row r="274" spans="1:6" x14ac:dyDescent="0.2">
      <c r="A274" s="91" t="str">
        <f t="shared" ca="1" si="4"/>
        <v/>
      </c>
      <c r="B274" s="91" t="str">
        <f ca="1">IF(OR(B273="",AND(B273=$B$6,ROW(B273)&gt;$E$6+6)),"",IF(ROW(B273)&gt;=ROW($B$6)+SUM(E$6:$E273)-1,IF(B273=12,1,B273+1),B273))</f>
        <v/>
      </c>
      <c r="C274" s="94" t="str">
        <f ca="1">IF(B275="","",IF(ISERROR(F274),0,INDEX(INDIRECT("'"&amp;INDEX('הוראות שימוש'!$A$33:$A$44,$B274)&amp;"'!c3:c1500"),$F274)))</f>
        <v/>
      </c>
      <c r="D274" s="95" t="str">
        <f ca="1">IF(B275="","",IF(ISERROR(F274),0,INDEX(INDIRECT("'"&amp;INDEX('הוראות שימוש'!$A$33:$A$44,$B274)&amp;"'!d3:d1500"),$F274)))</f>
        <v/>
      </c>
      <c r="E274" s="1">
        <f ca="1">IF(B274=B273,0,COUNTIF(INDIRECT("'"&amp;INDEX('הוראות שימוש'!$A$33:$A$44,$B274)&amp;"'!B2:B1501"),$A$2)+(COUNTIF(INDIRECT("'"&amp;INDEX('הוראות שימוש'!$A$33:$A$44,$B274)&amp;"'!B2:B1501"),$A$2)=0))</f>
        <v>0</v>
      </c>
      <c r="F274" s="1" t="e">
        <f ca="1">MATCH($A$2,INDIRECT("'"&amp;INDEX('הוראות שימוש'!$A$33:$A$44,$B274)&amp;"'!$B$"&amp;3+IF(B274&lt;&gt;B273,0,F273)&amp;":$B$1500"),0)+IF(B274&lt;&gt;B273,0,F273)</f>
        <v>#VALUE!</v>
      </c>
    </row>
    <row r="275" spans="1:6" x14ac:dyDescent="0.2">
      <c r="A275" s="91" t="str">
        <f t="shared" ca="1" si="4"/>
        <v/>
      </c>
      <c r="B275" s="91" t="str">
        <f ca="1">IF(OR(B274="",AND(B274=$B$6,ROW(B274)&gt;$E$6+6)),"",IF(ROW(B274)&gt;=ROW($B$6)+SUM(E$6:$E274)-1,IF(B274=12,1,B274+1),B274))</f>
        <v/>
      </c>
      <c r="C275" s="94" t="str">
        <f ca="1">IF(B276="","",IF(ISERROR(F275),0,INDEX(INDIRECT("'"&amp;INDEX('הוראות שימוש'!$A$33:$A$44,$B275)&amp;"'!c3:c1500"),$F275)))</f>
        <v/>
      </c>
      <c r="D275" s="95" t="str">
        <f ca="1">IF(B276="","",IF(ISERROR(F275),0,INDEX(INDIRECT("'"&amp;INDEX('הוראות שימוש'!$A$33:$A$44,$B275)&amp;"'!d3:d1500"),$F275)))</f>
        <v/>
      </c>
      <c r="E275" s="1">
        <f ca="1">IF(B275=B274,0,COUNTIF(INDIRECT("'"&amp;INDEX('הוראות שימוש'!$A$33:$A$44,$B275)&amp;"'!B2:B1501"),$A$2)+(COUNTIF(INDIRECT("'"&amp;INDEX('הוראות שימוש'!$A$33:$A$44,$B275)&amp;"'!B2:B1501"),$A$2)=0))</f>
        <v>0</v>
      </c>
      <c r="F275" s="1" t="e">
        <f ca="1">MATCH($A$2,INDIRECT("'"&amp;INDEX('הוראות שימוש'!$A$33:$A$44,$B275)&amp;"'!$B$"&amp;3+IF(B275&lt;&gt;B274,0,F274)&amp;":$B$1500"),0)+IF(B275&lt;&gt;B274,0,F274)</f>
        <v>#VALUE!</v>
      </c>
    </row>
    <row r="276" spans="1:6" x14ac:dyDescent="0.2">
      <c r="A276" s="91" t="str">
        <f t="shared" ref="A276:A339" ca="1" si="5">IF(B277="","",IF(B275-B276=11,A275+1,A275))</f>
        <v/>
      </c>
      <c r="B276" s="91" t="str">
        <f ca="1">IF(OR(B275="",AND(B275=$B$6,ROW(B275)&gt;$E$6+6)),"",IF(ROW(B275)&gt;=ROW($B$6)+SUM(E$6:$E275)-1,IF(B275=12,1,B275+1),B275))</f>
        <v/>
      </c>
      <c r="C276" s="94" t="str">
        <f ca="1">IF(B277="","",IF(ISERROR(F276),0,INDEX(INDIRECT("'"&amp;INDEX('הוראות שימוש'!$A$33:$A$44,$B276)&amp;"'!c3:c1500"),$F276)))</f>
        <v/>
      </c>
      <c r="D276" s="95" t="str">
        <f ca="1">IF(B277="","",IF(ISERROR(F276),0,INDEX(INDIRECT("'"&amp;INDEX('הוראות שימוש'!$A$33:$A$44,$B276)&amp;"'!d3:d1500"),$F276)))</f>
        <v/>
      </c>
      <c r="E276" s="1">
        <f ca="1">IF(B276=B275,0,COUNTIF(INDIRECT("'"&amp;INDEX('הוראות שימוש'!$A$33:$A$44,$B276)&amp;"'!B2:B1501"),$A$2)+(COUNTIF(INDIRECT("'"&amp;INDEX('הוראות שימוש'!$A$33:$A$44,$B276)&amp;"'!B2:B1501"),$A$2)=0))</f>
        <v>0</v>
      </c>
      <c r="F276" s="1" t="e">
        <f ca="1">MATCH($A$2,INDIRECT("'"&amp;INDEX('הוראות שימוש'!$A$33:$A$44,$B276)&amp;"'!$B$"&amp;3+IF(B276&lt;&gt;B275,0,F275)&amp;":$B$1500"),0)+IF(B276&lt;&gt;B275,0,F275)</f>
        <v>#VALUE!</v>
      </c>
    </row>
    <row r="277" spans="1:6" x14ac:dyDescent="0.2">
      <c r="A277" s="91" t="str">
        <f t="shared" ca="1" si="5"/>
        <v/>
      </c>
      <c r="B277" s="91" t="str">
        <f ca="1">IF(OR(B276="",AND(B276=$B$6,ROW(B276)&gt;$E$6+6)),"",IF(ROW(B276)&gt;=ROW($B$6)+SUM(E$6:$E276)-1,IF(B276=12,1,B276+1),B276))</f>
        <v/>
      </c>
      <c r="C277" s="94" t="str">
        <f ca="1">IF(B278="","",IF(ISERROR(F277),0,INDEX(INDIRECT("'"&amp;INDEX('הוראות שימוש'!$A$33:$A$44,$B277)&amp;"'!c3:c1500"),$F277)))</f>
        <v/>
      </c>
      <c r="D277" s="95" t="str">
        <f ca="1">IF(B278="","",IF(ISERROR(F277),0,INDEX(INDIRECT("'"&amp;INDEX('הוראות שימוש'!$A$33:$A$44,$B277)&amp;"'!d3:d1500"),$F277)))</f>
        <v/>
      </c>
      <c r="E277" s="1">
        <f ca="1">IF(B277=B276,0,COUNTIF(INDIRECT("'"&amp;INDEX('הוראות שימוש'!$A$33:$A$44,$B277)&amp;"'!B2:B1501"),$A$2)+(COUNTIF(INDIRECT("'"&amp;INDEX('הוראות שימוש'!$A$33:$A$44,$B277)&amp;"'!B2:B1501"),$A$2)=0))</f>
        <v>0</v>
      </c>
      <c r="F277" s="1" t="e">
        <f ca="1">MATCH($A$2,INDIRECT("'"&amp;INDEX('הוראות שימוש'!$A$33:$A$44,$B277)&amp;"'!$B$"&amp;3+IF(B277&lt;&gt;B276,0,F276)&amp;":$B$1500"),0)+IF(B277&lt;&gt;B276,0,F276)</f>
        <v>#VALUE!</v>
      </c>
    </row>
    <row r="278" spans="1:6" x14ac:dyDescent="0.2">
      <c r="A278" s="91" t="str">
        <f t="shared" ca="1" si="5"/>
        <v/>
      </c>
      <c r="B278" s="91" t="str">
        <f ca="1">IF(OR(B277="",AND(B277=$B$6,ROW(B277)&gt;$E$6+6)),"",IF(ROW(B277)&gt;=ROW($B$6)+SUM(E$6:$E277)-1,IF(B277=12,1,B277+1),B277))</f>
        <v/>
      </c>
      <c r="C278" s="94" t="str">
        <f ca="1">IF(B279="","",IF(ISERROR(F278),0,INDEX(INDIRECT("'"&amp;INDEX('הוראות שימוש'!$A$33:$A$44,$B278)&amp;"'!c3:c1500"),$F278)))</f>
        <v/>
      </c>
      <c r="D278" s="95" t="str">
        <f ca="1">IF(B279="","",IF(ISERROR(F278),0,INDEX(INDIRECT("'"&amp;INDEX('הוראות שימוש'!$A$33:$A$44,$B278)&amp;"'!d3:d1500"),$F278)))</f>
        <v/>
      </c>
      <c r="E278" s="1">
        <f ca="1">IF(B278=B277,0,COUNTIF(INDIRECT("'"&amp;INDEX('הוראות שימוש'!$A$33:$A$44,$B278)&amp;"'!B2:B1501"),$A$2)+(COUNTIF(INDIRECT("'"&amp;INDEX('הוראות שימוש'!$A$33:$A$44,$B278)&amp;"'!B2:B1501"),$A$2)=0))</f>
        <v>0</v>
      </c>
      <c r="F278" s="1" t="e">
        <f ca="1">MATCH($A$2,INDIRECT("'"&amp;INDEX('הוראות שימוש'!$A$33:$A$44,$B278)&amp;"'!$B$"&amp;3+IF(B278&lt;&gt;B277,0,F277)&amp;":$B$1500"),0)+IF(B278&lt;&gt;B277,0,F277)</f>
        <v>#VALUE!</v>
      </c>
    </row>
    <row r="279" spans="1:6" x14ac:dyDescent="0.2">
      <c r="A279" s="91" t="str">
        <f t="shared" ca="1" si="5"/>
        <v/>
      </c>
      <c r="B279" s="91" t="str">
        <f ca="1">IF(OR(B278="",AND(B278=$B$6,ROW(B278)&gt;$E$6+6)),"",IF(ROW(B278)&gt;=ROW($B$6)+SUM(E$6:$E278)-1,IF(B278=12,1,B278+1),B278))</f>
        <v/>
      </c>
      <c r="C279" s="94" t="str">
        <f ca="1">IF(B280="","",IF(ISERROR(F279),0,INDEX(INDIRECT("'"&amp;INDEX('הוראות שימוש'!$A$33:$A$44,$B279)&amp;"'!c3:c1500"),$F279)))</f>
        <v/>
      </c>
      <c r="D279" s="95" t="str">
        <f ca="1">IF(B280="","",IF(ISERROR(F279),0,INDEX(INDIRECT("'"&amp;INDEX('הוראות שימוש'!$A$33:$A$44,$B279)&amp;"'!d3:d1500"),$F279)))</f>
        <v/>
      </c>
      <c r="E279" s="1">
        <f ca="1">IF(B279=B278,0,COUNTIF(INDIRECT("'"&amp;INDEX('הוראות שימוש'!$A$33:$A$44,$B279)&amp;"'!B2:B1501"),$A$2)+(COUNTIF(INDIRECT("'"&amp;INDEX('הוראות שימוש'!$A$33:$A$44,$B279)&amp;"'!B2:B1501"),$A$2)=0))</f>
        <v>0</v>
      </c>
      <c r="F279" s="1" t="e">
        <f ca="1">MATCH($A$2,INDIRECT("'"&amp;INDEX('הוראות שימוש'!$A$33:$A$44,$B279)&amp;"'!$B$"&amp;3+IF(B279&lt;&gt;B278,0,F278)&amp;":$B$1500"),0)+IF(B279&lt;&gt;B278,0,F278)</f>
        <v>#VALUE!</v>
      </c>
    </row>
    <row r="280" spans="1:6" x14ac:dyDescent="0.2">
      <c r="A280" s="91" t="str">
        <f t="shared" ca="1" si="5"/>
        <v/>
      </c>
      <c r="B280" s="91" t="str">
        <f ca="1">IF(OR(B279="",AND(B279=$B$6,ROW(B279)&gt;$E$6+6)),"",IF(ROW(B279)&gt;=ROW($B$6)+SUM(E$6:$E279)-1,IF(B279=12,1,B279+1),B279))</f>
        <v/>
      </c>
      <c r="C280" s="94" t="str">
        <f ca="1">IF(B281="","",IF(ISERROR(F280),0,INDEX(INDIRECT("'"&amp;INDEX('הוראות שימוש'!$A$33:$A$44,$B280)&amp;"'!c3:c1500"),$F280)))</f>
        <v/>
      </c>
      <c r="D280" s="95" t="str">
        <f ca="1">IF(B281="","",IF(ISERROR(F280),0,INDEX(INDIRECT("'"&amp;INDEX('הוראות שימוש'!$A$33:$A$44,$B280)&amp;"'!d3:d1500"),$F280)))</f>
        <v/>
      </c>
      <c r="E280" s="1">
        <f ca="1">IF(B280=B279,0,COUNTIF(INDIRECT("'"&amp;INDEX('הוראות שימוש'!$A$33:$A$44,$B280)&amp;"'!B2:B1501"),$A$2)+(COUNTIF(INDIRECT("'"&amp;INDEX('הוראות שימוש'!$A$33:$A$44,$B280)&amp;"'!B2:B1501"),$A$2)=0))</f>
        <v>0</v>
      </c>
      <c r="F280" s="1" t="e">
        <f ca="1">MATCH($A$2,INDIRECT("'"&amp;INDEX('הוראות שימוש'!$A$33:$A$44,$B280)&amp;"'!$B$"&amp;3+IF(B280&lt;&gt;B279,0,F279)&amp;":$B$1500"),0)+IF(B280&lt;&gt;B279,0,F279)</f>
        <v>#VALUE!</v>
      </c>
    </row>
    <row r="281" spans="1:6" x14ac:dyDescent="0.2">
      <c r="A281" s="91" t="str">
        <f t="shared" ca="1" si="5"/>
        <v/>
      </c>
      <c r="B281" s="91" t="str">
        <f ca="1">IF(OR(B280="",AND(B280=$B$6,ROW(B280)&gt;$E$6+6)),"",IF(ROW(B280)&gt;=ROW($B$6)+SUM(E$6:$E280)-1,IF(B280=12,1,B280+1),B280))</f>
        <v/>
      </c>
      <c r="C281" s="94" t="str">
        <f ca="1">IF(B282="","",IF(ISERROR(F281),0,INDEX(INDIRECT("'"&amp;INDEX('הוראות שימוש'!$A$33:$A$44,$B281)&amp;"'!c3:c1500"),$F281)))</f>
        <v/>
      </c>
      <c r="D281" s="95" t="str">
        <f ca="1">IF(B282="","",IF(ISERROR(F281),0,INDEX(INDIRECT("'"&amp;INDEX('הוראות שימוש'!$A$33:$A$44,$B281)&amp;"'!d3:d1500"),$F281)))</f>
        <v/>
      </c>
      <c r="E281" s="1">
        <f ca="1">IF(B281=B280,0,COUNTIF(INDIRECT("'"&amp;INDEX('הוראות שימוש'!$A$33:$A$44,$B281)&amp;"'!B2:B1501"),$A$2)+(COUNTIF(INDIRECT("'"&amp;INDEX('הוראות שימוש'!$A$33:$A$44,$B281)&amp;"'!B2:B1501"),$A$2)=0))</f>
        <v>0</v>
      </c>
      <c r="F281" s="1" t="e">
        <f ca="1">MATCH($A$2,INDIRECT("'"&amp;INDEX('הוראות שימוש'!$A$33:$A$44,$B281)&amp;"'!$B$"&amp;3+IF(B281&lt;&gt;B280,0,F280)&amp;":$B$1500"),0)+IF(B281&lt;&gt;B280,0,F280)</f>
        <v>#VALUE!</v>
      </c>
    </row>
    <row r="282" spans="1:6" x14ac:dyDescent="0.2">
      <c r="A282" s="91" t="str">
        <f t="shared" ca="1" si="5"/>
        <v/>
      </c>
      <c r="B282" s="91" t="str">
        <f ca="1">IF(OR(B281="",AND(B281=$B$6,ROW(B281)&gt;$E$6+6)),"",IF(ROW(B281)&gt;=ROW($B$6)+SUM(E$6:$E281)-1,IF(B281=12,1,B281+1),B281))</f>
        <v/>
      </c>
      <c r="C282" s="94" t="str">
        <f ca="1">IF(B283="","",IF(ISERROR(F282),0,INDEX(INDIRECT("'"&amp;INDEX('הוראות שימוש'!$A$33:$A$44,$B282)&amp;"'!c3:c1500"),$F282)))</f>
        <v/>
      </c>
      <c r="D282" s="95" t="str">
        <f ca="1">IF(B283="","",IF(ISERROR(F282),0,INDEX(INDIRECT("'"&amp;INDEX('הוראות שימוש'!$A$33:$A$44,$B282)&amp;"'!d3:d1500"),$F282)))</f>
        <v/>
      </c>
      <c r="E282" s="1">
        <f ca="1">IF(B282=B281,0,COUNTIF(INDIRECT("'"&amp;INDEX('הוראות שימוש'!$A$33:$A$44,$B282)&amp;"'!B2:B1501"),$A$2)+(COUNTIF(INDIRECT("'"&amp;INDEX('הוראות שימוש'!$A$33:$A$44,$B282)&amp;"'!B2:B1501"),$A$2)=0))</f>
        <v>0</v>
      </c>
      <c r="F282" s="1" t="e">
        <f ca="1">MATCH($A$2,INDIRECT("'"&amp;INDEX('הוראות שימוש'!$A$33:$A$44,$B282)&amp;"'!$B$"&amp;3+IF(B282&lt;&gt;B281,0,F281)&amp;":$B$1500"),0)+IF(B282&lt;&gt;B281,0,F281)</f>
        <v>#VALUE!</v>
      </c>
    </row>
    <row r="283" spans="1:6" x14ac:dyDescent="0.2">
      <c r="A283" s="91" t="str">
        <f t="shared" ca="1" si="5"/>
        <v/>
      </c>
      <c r="B283" s="91" t="str">
        <f ca="1">IF(OR(B282="",AND(B282=$B$6,ROW(B282)&gt;$E$6+6)),"",IF(ROW(B282)&gt;=ROW($B$6)+SUM(E$6:$E282)-1,IF(B282=12,1,B282+1),B282))</f>
        <v/>
      </c>
      <c r="C283" s="94" t="str">
        <f ca="1">IF(B284="","",IF(ISERROR(F283),0,INDEX(INDIRECT("'"&amp;INDEX('הוראות שימוש'!$A$33:$A$44,$B283)&amp;"'!c3:c1500"),$F283)))</f>
        <v/>
      </c>
      <c r="D283" s="95" t="str">
        <f ca="1">IF(B284="","",IF(ISERROR(F283),0,INDEX(INDIRECT("'"&amp;INDEX('הוראות שימוש'!$A$33:$A$44,$B283)&amp;"'!d3:d1500"),$F283)))</f>
        <v/>
      </c>
      <c r="E283" s="1">
        <f ca="1">IF(B283=B282,0,COUNTIF(INDIRECT("'"&amp;INDEX('הוראות שימוש'!$A$33:$A$44,$B283)&amp;"'!B2:B1501"),$A$2)+(COUNTIF(INDIRECT("'"&amp;INDEX('הוראות שימוש'!$A$33:$A$44,$B283)&amp;"'!B2:B1501"),$A$2)=0))</f>
        <v>0</v>
      </c>
      <c r="F283" s="1" t="e">
        <f ca="1">MATCH($A$2,INDIRECT("'"&amp;INDEX('הוראות שימוש'!$A$33:$A$44,$B283)&amp;"'!$B$"&amp;3+IF(B283&lt;&gt;B282,0,F282)&amp;":$B$1500"),0)+IF(B283&lt;&gt;B282,0,F282)</f>
        <v>#VALUE!</v>
      </c>
    </row>
    <row r="284" spans="1:6" x14ac:dyDescent="0.2">
      <c r="A284" s="91" t="str">
        <f t="shared" ca="1" si="5"/>
        <v/>
      </c>
      <c r="B284" s="91" t="str">
        <f ca="1">IF(OR(B283="",AND(B283=$B$6,ROW(B283)&gt;$E$6+6)),"",IF(ROW(B283)&gt;=ROW($B$6)+SUM(E$6:$E283)-1,IF(B283=12,1,B283+1),B283))</f>
        <v/>
      </c>
      <c r="C284" s="94" t="str">
        <f ca="1">IF(B285="","",IF(ISERROR(F284),0,INDEX(INDIRECT("'"&amp;INDEX('הוראות שימוש'!$A$33:$A$44,$B284)&amp;"'!c3:c1500"),$F284)))</f>
        <v/>
      </c>
      <c r="D284" s="95" t="str">
        <f ca="1">IF(B285="","",IF(ISERROR(F284),0,INDEX(INDIRECT("'"&amp;INDEX('הוראות שימוש'!$A$33:$A$44,$B284)&amp;"'!d3:d1500"),$F284)))</f>
        <v/>
      </c>
      <c r="E284" s="1">
        <f ca="1">IF(B284=B283,0,COUNTIF(INDIRECT("'"&amp;INDEX('הוראות שימוש'!$A$33:$A$44,$B284)&amp;"'!B2:B1501"),$A$2)+(COUNTIF(INDIRECT("'"&amp;INDEX('הוראות שימוש'!$A$33:$A$44,$B284)&amp;"'!B2:B1501"),$A$2)=0))</f>
        <v>0</v>
      </c>
      <c r="F284" s="1" t="e">
        <f ca="1">MATCH($A$2,INDIRECT("'"&amp;INDEX('הוראות שימוש'!$A$33:$A$44,$B284)&amp;"'!$B$"&amp;3+IF(B284&lt;&gt;B283,0,F283)&amp;":$B$1500"),0)+IF(B284&lt;&gt;B283,0,F283)</f>
        <v>#VALUE!</v>
      </c>
    </row>
    <row r="285" spans="1:6" x14ac:dyDescent="0.2">
      <c r="A285" s="91" t="str">
        <f t="shared" ca="1" si="5"/>
        <v/>
      </c>
      <c r="B285" s="91" t="str">
        <f ca="1">IF(OR(B284="",AND(B284=$B$6,ROW(B284)&gt;$E$6+6)),"",IF(ROW(B284)&gt;=ROW($B$6)+SUM(E$6:$E284)-1,IF(B284=12,1,B284+1),B284))</f>
        <v/>
      </c>
      <c r="C285" s="94" t="str">
        <f ca="1">IF(B286="","",IF(ISERROR(F285),0,INDEX(INDIRECT("'"&amp;INDEX('הוראות שימוש'!$A$33:$A$44,$B285)&amp;"'!c3:c1500"),$F285)))</f>
        <v/>
      </c>
      <c r="D285" s="95" t="str">
        <f ca="1">IF(B286="","",IF(ISERROR(F285),0,INDEX(INDIRECT("'"&amp;INDEX('הוראות שימוש'!$A$33:$A$44,$B285)&amp;"'!d3:d1500"),$F285)))</f>
        <v/>
      </c>
      <c r="E285" s="1">
        <f ca="1">IF(B285=B284,0,COUNTIF(INDIRECT("'"&amp;INDEX('הוראות שימוש'!$A$33:$A$44,$B285)&amp;"'!B2:B1501"),$A$2)+(COUNTIF(INDIRECT("'"&amp;INDEX('הוראות שימוש'!$A$33:$A$44,$B285)&amp;"'!B2:B1501"),$A$2)=0))</f>
        <v>0</v>
      </c>
      <c r="F285" s="1" t="e">
        <f ca="1">MATCH($A$2,INDIRECT("'"&amp;INDEX('הוראות שימוש'!$A$33:$A$44,$B285)&amp;"'!$B$"&amp;3+IF(B285&lt;&gt;B284,0,F284)&amp;":$B$1500"),0)+IF(B285&lt;&gt;B284,0,F284)</f>
        <v>#VALUE!</v>
      </c>
    </row>
    <row r="286" spans="1:6" x14ac:dyDescent="0.2">
      <c r="A286" s="91" t="str">
        <f t="shared" ca="1" si="5"/>
        <v/>
      </c>
      <c r="B286" s="91" t="str">
        <f ca="1">IF(OR(B285="",AND(B285=$B$6,ROW(B285)&gt;$E$6+6)),"",IF(ROW(B285)&gt;=ROW($B$6)+SUM(E$6:$E285)-1,IF(B285=12,1,B285+1),B285))</f>
        <v/>
      </c>
      <c r="C286" s="94" t="str">
        <f ca="1">IF(B287="","",IF(ISERROR(F286),0,INDEX(INDIRECT("'"&amp;INDEX('הוראות שימוש'!$A$33:$A$44,$B286)&amp;"'!c3:c1500"),$F286)))</f>
        <v/>
      </c>
      <c r="D286" s="95" t="str">
        <f ca="1">IF(B287="","",IF(ISERROR(F286),0,INDEX(INDIRECT("'"&amp;INDEX('הוראות שימוש'!$A$33:$A$44,$B286)&amp;"'!d3:d1500"),$F286)))</f>
        <v/>
      </c>
      <c r="E286" s="1">
        <f ca="1">IF(B286=B285,0,COUNTIF(INDIRECT("'"&amp;INDEX('הוראות שימוש'!$A$33:$A$44,$B286)&amp;"'!B2:B1501"),$A$2)+(COUNTIF(INDIRECT("'"&amp;INDEX('הוראות שימוש'!$A$33:$A$44,$B286)&amp;"'!B2:B1501"),$A$2)=0))</f>
        <v>0</v>
      </c>
      <c r="F286" s="1" t="e">
        <f ca="1">MATCH($A$2,INDIRECT("'"&amp;INDEX('הוראות שימוש'!$A$33:$A$44,$B286)&amp;"'!$B$"&amp;3+IF(B286&lt;&gt;B285,0,F285)&amp;":$B$1500"),0)+IF(B286&lt;&gt;B285,0,F285)</f>
        <v>#VALUE!</v>
      </c>
    </row>
    <row r="287" spans="1:6" x14ac:dyDescent="0.2">
      <c r="A287" s="91" t="str">
        <f t="shared" ca="1" si="5"/>
        <v/>
      </c>
      <c r="B287" s="91" t="str">
        <f ca="1">IF(OR(B286="",AND(B286=$B$6,ROW(B286)&gt;$E$6+6)),"",IF(ROW(B286)&gt;=ROW($B$6)+SUM(E$6:$E286)-1,IF(B286=12,1,B286+1),B286))</f>
        <v/>
      </c>
      <c r="C287" s="94" t="str">
        <f ca="1">IF(B288="","",IF(ISERROR(F287),0,INDEX(INDIRECT("'"&amp;INDEX('הוראות שימוש'!$A$33:$A$44,$B287)&amp;"'!c3:c1500"),$F287)))</f>
        <v/>
      </c>
      <c r="D287" s="95" t="str">
        <f ca="1">IF(B288="","",IF(ISERROR(F287),0,INDEX(INDIRECT("'"&amp;INDEX('הוראות שימוש'!$A$33:$A$44,$B287)&amp;"'!d3:d1500"),$F287)))</f>
        <v/>
      </c>
      <c r="E287" s="1">
        <f ca="1">IF(B287=B286,0,COUNTIF(INDIRECT("'"&amp;INDEX('הוראות שימוש'!$A$33:$A$44,$B287)&amp;"'!B2:B1501"),$A$2)+(COUNTIF(INDIRECT("'"&amp;INDEX('הוראות שימוש'!$A$33:$A$44,$B287)&amp;"'!B2:B1501"),$A$2)=0))</f>
        <v>0</v>
      </c>
      <c r="F287" s="1" t="e">
        <f ca="1">MATCH($A$2,INDIRECT("'"&amp;INDEX('הוראות שימוש'!$A$33:$A$44,$B287)&amp;"'!$B$"&amp;3+IF(B287&lt;&gt;B286,0,F286)&amp;":$B$1500"),0)+IF(B287&lt;&gt;B286,0,F286)</f>
        <v>#VALUE!</v>
      </c>
    </row>
    <row r="288" spans="1:6" x14ac:dyDescent="0.2">
      <c r="A288" s="91" t="str">
        <f t="shared" ca="1" si="5"/>
        <v/>
      </c>
      <c r="B288" s="91" t="str">
        <f ca="1">IF(OR(B287="",AND(B287=$B$6,ROW(B287)&gt;$E$6+6)),"",IF(ROW(B287)&gt;=ROW($B$6)+SUM(E$6:$E287)-1,IF(B287=12,1,B287+1),B287))</f>
        <v/>
      </c>
      <c r="C288" s="94" t="str">
        <f ca="1">IF(B289="","",IF(ISERROR(F288),0,INDEX(INDIRECT("'"&amp;INDEX('הוראות שימוש'!$A$33:$A$44,$B288)&amp;"'!c3:c1500"),$F288)))</f>
        <v/>
      </c>
      <c r="D288" s="95" t="str">
        <f ca="1">IF(B289="","",IF(ISERROR(F288),0,INDEX(INDIRECT("'"&amp;INDEX('הוראות שימוש'!$A$33:$A$44,$B288)&amp;"'!d3:d1500"),$F288)))</f>
        <v/>
      </c>
      <c r="E288" s="1">
        <f ca="1">IF(B288=B287,0,COUNTIF(INDIRECT("'"&amp;INDEX('הוראות שימוש'!$A$33:$A$44,$B288)&amp;"'!B2:B1501"),$A$2)+(COUNTIF(INDIRECT("'"&amp;INDEX('הוראות שימוש'!$A$33:$A$44,$B288)&amp;"'!B2:B1501"),$A$2)=0))</f>
        <v>0</v>
      </c>
      <c r="F288" s="1" t="e">
        <f ca="1">MATCH($A$2,INDIRECT("'"&amp;INDEX('הוראות שימוש'!$A$33:$A$44,$B288)&amp;"'!$B$"&amp;3+IF(B288&lt;&gt;B287,0,F287)&amp;":$B$1500"),0)+IF(B288&lt;&gt;B287,0,F287)</f>
        <v>#VALUE!</v>
      </c>
    </row>
    <row r="289" spans="1:6" x14ac:dyDescent="0.2">
      <c r="A289" s="91" t="str">
        <f t="shared" ca="1" si="5"/>
        <v/>
      </c>
      <c r="B289" s="91" t="str">
        <f ca="1">IF(OR(B288="",AND(B288=$B$6,ROW(B288)&gt;$E$6+6)),"",IF(ROW(B288)&gt;=ROW($B$6)+SUM(E$6:$E288)-1,IF(B288=12,1,B288+1),B288))</f>
        <v/>
      </c>
      <c r="C289" s="94" t="str">
        <f ca="1">IF(B290="","",IF(ISERROR(F289),0,INDEX(INDIRECT("'"&amp;INDEX('הוראות שימוש'!$A$33:$A$44,$B289)&amp;"'!c3:c1500"),$F289)))</f>
        <v/>
      </c>
      <c r="D289" s="95" t="str">
        <f ca="1">IF(B290="","",IF(ISERROR(F289),0,INDEX(INDIRECT("'"&amp;INDEX('הוראות שימוש'!$A$33:$A$44,$B289)&amp;"'!d3:d1500"),$F289)))</f>
        <v/>
      </c>
      <c r="E289" s="1">
        <f ca="1">IF(B289=B288,0,COUNTIF(INDIRECT("'"&amp;INDEX('הוראות שימוש'!$A$33:$A$44,$B289)&amp;"'!B2:B1501"),$A$2)+(COUNTIF(INDIRECT("'"&amp;INDEX('הוראות שימוש'!$A$33:$A$44,$B289)&amp;"'!B2:B1501"),$A$2)=0))</f>
        <v>0</v>
      </c>
      <c r="F289" s="1" t="e">
        <f ca="1">MATCH($A$2,INDIRECT("'"&amp;INDEX('הוראות שימוש'!$A$33:$A$44,$B289)&amp;"'!$B$"&amp;3+IF(B289&lt;&gt;B288,0,F288)&amp;":$B$1500"),0)+IF(B289&lt;&gt;B288,0,F288)</f>
        <v>#VALUE!</v>
      </c>
    </row>
    <row r="290" spans="1:6" x14ac:dyDescent="0.2">
      <c r="A290" s="91" t="str">
        <f t="shared" ca="1" si="5"/>
        <v/>
      </c>
      <c r="B290" s="91" t="str">
        <f ca="1">IF(OR(B289="",AND(B289=$B$6,ROW(B289)&gt;$E$6+6)),"",IF(ROW(B289)&gt;=ROW($B$6)+SUM(E$6:$E289)-1,IF(B289=12,1,B289+1),B289))</f>
        <v/>
      </c>
      <c r="C290" s="94" t="str">
        <f ca="1">IF(B291="","",IF(ISERROR(F290),0,INDEX(INDIRECT("'"&amp;INDEX('הוראות שימוש'!$A$33:$A$44,$B290)&amp;"'!c3:c1500"),$F290)))</f>
        <v/>
      </c>
      <c r="D290" s="95" t="str">
        <f ca="1">IF(B291="","",IF(ISERROR(F290),0,INDEX(INDIRECT("'"&amp;INDEX('הוראות שימוש'!$A$33:$A$44,$B290)&amp;"'!d3:d1500"),$F290)))</f>
        <v/>
      </c>
      <c r="E290" s="1">
        <f ca="1">IF(B290=B289,0,COUNTIF(INDIRECT("'"&amp;INDEX('הוראות שימוש'!$A$33:$A$44,$B290)&amp;"'!B2:B1501"),$A$2)+(COUNTIF(INDIRECT("'"&amp;INDEX('הוראות שימוש'!$A$33:$A$44,$B290)&amp;"'!B2:B1501"),$A$2)=0))</f>
        <v>0</v>
      </c>
      <c r="F290" s="1" t="e">
        <f ca="1">MATCH($A$2,INDIRECT("'"&amp;INDEX('הוראות שימוש'!$A$33:$A$44,$B290)&amp;"'!$B$"&amp;3+IF(B290&lt;&gt;B289,0,F289)&amp;":$B$1500"),0)+IF(B290&lt;&gt;B289,0,F289)</f>
        <v>#VALUE!</v>
      </c>
    </row>
    <row r="291" spans="1:6" x14ac:dyDescent="0.2">
      <c r="A291" s="91" t="str">
        <f t="shared" ca="1" si="5"/>
        <v/>
      </c>
      <c r="B291" s="91" t="str">
        <f ca="1">IF(OR(B290="",AND(B290=$B$6,ROW(B290)&gt;$E$6+6)),"",IF(ROW(B290)&gt;=ROW($B$6)+SUM(E$6:$E290)-1,IF(B290=12,1,B290+1),B290))</f>
        <v/>
      </c>
      <c r="C291" s="94" t="str">
        <f ca="1">IF(B292="","",IF(ISERROR(F291),0,INDEX(INDIRECT("'"&amp;INDEX('הוראות שימוש'!$A$33:$A$44,$B291)&amp;"'!c3:c1500"),$F291)))</f>
        <v/>
      </c>
      <c r="D291" s="95" t="str">
        <f ca="1">IF(B292="","",IF(ISERROR(F291),0,INDEX(INDIRECT("'"&amp;INDEX('הוראות שימוש'!$A$33:$A$44,$B291)&amp;"'!d3:d1500"),$F291)))</f>
        <v/>
      </c>
      <c r="E291" s="1">
        <f ca="1">IF(B291=B290,0,COUNTIF(INDIRECT("'"&amp;INDEX('הוראות שימוש'!$A$33:$A$44,$B291)&amp;"'!B2:B1501"),$A$2)+(COUNTIF(INDIRECT("'"&amp;INDEX('הוראות שימוש'!$A$33:$A$44,$B291)&amp;"'!B2:B1501"),$A$2)=0))</f>
        <v>0</v>
      </c>
      <c r="F291" s="1" t="e">
        <f ca="1">MATCH($A$2,INDIRECT("'"&amp;INDEX('הוראות שימוש'!$A$33:$A$44,$B291)&amp;"'!$B$"&amp;3+IF(B291&lt;&gt;B290,0,F290)&amp;":$B$1500"),0)+IF(B291&lt;&gt;B290,0,F290)</f>
        <v>#VALUE!</v>
      </c>
    </row>
    <row r="292" spans="1:6" x14ac:dyDescent="0.2">
      <c r="A292" s="91" t="str">
        <f t="shared" ca="1" si="5"/>
        <v/>
      </c>
      <c r="B292" s="91" t="str">
        <f ca="1">IF(OR(B291="",AND(B291=$B$6,ROW(B291)&gt;$E$6+6)),"",IF(ROW(B291)&gt;=ROW($B$6)+SUM(E$6:$E291)-1,IF(B291=12,1,B291+1),B291))</f>
        <v/>
      </c>
      <c r="C292" s="94" t="str">
        <f ca="1">IF(B293="","",IF(ISERROR(F292),0,INDEX(INDIRECT("'"&amp;INDEX('הוראות שימוש'!$A$33:$A$44,$B292)&amp;"'!c3:c1500"),$F292)))</f>
        <v/>
      </c>
      <c r="D292" s="95" t="str">
        <f ca="1">IF(B293="","",IF(ISERROR(F292),0,INDEX(INDIRECT("'"&amp;INDEX('הוראות שימוש'!$A$33:$A$44,$B292)&amp;"'!d3:d1500"),$F292)))</f>
        <v/>
      </c>
      <c r="E292" s="1">
        <f ca="1">IF(B292=B291,0,COUNTIF(INDIRECT("'"&amp;INDEX('הוראות שימוש'!$A$33:$A$44,$B292)&amp;"'!B2:B1501"),$A$2)+(COUNTIF(INDIRECT("'"&amp;INDEX('הוראות שימוש'!$A$33:$A$44,$B292)&amp;"'!B2:B1501"),$A$2)=0))</f>
        <v>0</v>
      </c>
      <c r="F292" s="1" t="e">
        <f ca="1">MATCH($A$2,INDIRECT("'"&amp;INDEX('הוראות שימוש'!$A$33:$A$44,$B292)&amp;"'!$B$"&amp;3+IF(B292&lt;&gt;B291,0,F291)&amp;":$B$1500"),0)+IF(B292&lt;&gt;B291,0,F291)</f>
        <v>#VALUE!</v>
      </c>
    </row>
    <row r="293" spans="1:6" x14ac:dyDescent="0.2">
      <c r="A293" s="91" t="str">
        <f t="shared" ca="1" si="5"/>
        <v/>
      </c>
      <c r="B293" s="91" t="str">
        <f ca="1">IF(OR(B292="",AND(B292=$B$6,ROW(B292)&gt;$E$6+6)),"",IF(ROW(B292)&gt;=ROW($B$6)+SUM(E$6:$E292)-1,IF(B292=12,1,B292+1),B292))</f>
        <v/>
      </c>
      <c r="C293" s="94" t="str">
        <f ca="1">IF(B294="","",IF(ISERROR(F293),0,INDEX(INDIRECT("'"&amp;INDEX('הוראות שימוש'!$A$33:$A$44,$B293)&amp;"'!c3:c1500"),$F293)))</f>
        <v/>
      </c>
      <c r="D293" s="95" t="str">
        <f ca="1">IF(B294="","",IF(ISERROR(F293),0,INDEX(INDIRECT("'"&amp;INDEX('הוראות שימוש'!$A$33:$A$44,$B293)&amp;"'!d3:d1500"),$F293)))</f>
        <v/>
      </c>
      <c r="E293" s="1">
        <f ca="1">IF(B293=B292,0,COUNTIF(INDIRECT("'"&amp;INDEX('הוראות שימוש'!$A$33:$A$44,$B293)&amp;"'!B2:B1501"),$A$2)+(COUNTIF(INDIRECT("'"&amp;INDEX('הוראות שימוש'!$A$33:$A$44,$B293)&amp;"'!B2:B1501"),$A$2)=0))</f>
        <v>0</v>
      </c>
      <c r="F293" s="1" t="e">
        <f ca="1">MATCH($A$2,INDIRECT("'"&amp;INDEX('הוראות שימוש'!$A$33:$A$44,$B293)&amp;"'!$B$"&amp;3+IF(B293&lt;&gt;B292,0,F292)&amp;":$B$1500"),0)+IF(B293&lt;&gt;B292,0,F292)</f>
        <v>#VALUE!</v>
      </c>
    </row>
    <row r="294" spans="1:6" x14ac:dyDescent="0.2">
      <c r="A294" s="91" t="str">
        <f t="shared" ca="1" si="5"/>
        <v/>
      </c>
      <c r="B294" s="91" t="str">
        <f ca="1">IF(OR(B293="",AND(B293=$B$6,ROW(B293)&gt;$E$6+6)),"",IF(ROW(B293)&gt;=ROW($B$6)+SUM(E$6:$E293)-1,IF(B293=12,1,B293+1),B293))</f>
        <v/>
      </c>
      <c r="C294" s="94" t="str">
        <f ca="1">IF(B295="","",IF(ISERROR(F294),0,INDEX(INDIRECT("'"&amp;INDEX('הוראות שימוש'!$A$33:$A$44,$B294)&amp;"'!c3:c1500"),$F294)))</f>
        <v/>
      </c>
      <c r="D294" s="95" t="str">
        <f ca="1">IF(B295="","",IF(ISERROR(F294),0,INDEX(INDIRECT("'"&amp;INDEX('הוראות שימוש'!$A$33:$A$44,$B294)&amp;"'!d3:d1500"),$F294)))</f>
        <v/>
      </c>
      <c r="E294" s="1">
        <f ca="1">IF(B294=B293,0,COUNTIF(INDIRECT("'"&amp;INDEX('הוראות שימוש'!$A$33:$A$44,$B294)&amp;"'!B2:B1501"),$A$2)+(COUNTIF(INDIRECT("'"&amp;INDEX('הוראות שימוש'!$A$33:$A$44,$B294)&amp;"'!B2:B1501"),$A$2)=0))</f>
        <v>0</v>
      </c>
      <c r="F294" s="1" t="e">
        <f ca="1">MATCH($A$2,INDIRECT("'"&amp;INDEX('הוראות שימוש'!$A$33:$A$44,$B294)&amp;"'!$B$"&amp;3+IF(B294&lt;&gt;B293,0,F293)&amp;":$B$1500"),0)+IF(B294&lt;&gt;B293,0,F293)</f>
        <v>#VALUE!</v>
      </c>
    </row>
    <row r="295" spans="1:6" x14ac:dyDescent="0.2">
      <c r="A295" s="91" t="str">
        <f t="shared" ca="1" si="5"/>
        <v/>
      </c>
      <c r="B295" s="91" t="str">
        <f ca="1">IF(OR(B294="",AND(B294=$B$6,ROW(B294)&gt;$E$6+6)),"",IF(ROW(B294)&gt;=ROW($B$6)+SUM(E$6:$E294)-1,IF(B294=12,1,B294+1),B294))</f>
        <v/>
      </c>
      <c r="C295" s="94" t="str">
        <f ca="1">IF(B296="","",IF(ISERROR(F295),0,INDEX(INDIRECT("'"&amp;INDEX('הוראות שימוש'!$A$33:$A$44,$B295)&amp;"'!c3:c1500"),$F295)))</f>
        <v/>
      </c>
      <c r="D295" s="95" t="str">
        <f ca="1">IF(B296="","",IF(ISERROR(F295),0,INDEX(INDIRECT("'"&amp;INDEX('הוראות שימוש'!$A$33:$A$44,$B295)&amp;"'!d3:d1500"),$F295)))</f>
        <v/>
      </c>
      <c r="E295" s="1">
        <f ca="1">IF(B295=B294,0,COUNTIF(INDIRECT("'"&amp;INDEX('הוראות שימוש'!$A$33:$A$44,$B295)&amp;"'!B2:B1501"),$A$2)+(COUNTIF(INDIRECT("'"&amp;INDEX('הוראות שימוש'!$A$33:$A$44,$B295)&amp;"'!B2:B1501"),$A$2)=0))</f>
        <v>0</v>
      </c>
      <c r="F295" s="1" t="e">
        <f ca="1">MATCH($A$2,INDIRECT("'"&amp;INDEX('הוראות שימוש'!$A$33:$A$44,$B295)&amp;"'!$B$"&amp;3+IF(B295&lt;&gt;B294,0,F294)&amp;":$B$1500"),0)+IF(B295&lt;&gt;B294,0,F294)</f>
        <v>#VALUE!</v>
      </c>
    </row>
    <row r="296" spans="1:6" x14ac:dyDescent="0.2">
      <c r="A296" s="91" t="str">
        <f t="shared" ca="1" si="5"/>
        <v/>
      </c>
      <c r="B296" s="91" t="str">
        <f ca="1">IF(OR(B295="",AND(B295=$B$6,ROW(B295)&gt;$E$6+6)),"",IF(ROW(B295)&gt;=ROW($B$6)+SUM(E$6:$E295)-1,IF(B295=12,1,B295+1),B295))</f>
        <v/>
      </c>
      <c r="C296" s="94" t="str">
        <f ca="1">IF(B297="","",IF(ISERROR(F296),0,INDEX(INDIRECT("'"&amp;INDEX('הוראות שימוש'!$A$33:$A$44,$B296)&amp;"'!c3:c1500"),$F296)))</f>
        <v/>
      </c>
      <c r="D296" s="95" t="str">
        <f ca="1">IF(B297="","",IF(ISERROR(F296),0,INDEX(INDIRECT("'"&amp;INDEX('הוראות שימוש'!$A$33:$A$44,$B296)&amp;"'!d3:d1500"),$F296)))</f>
        <v/>
      </c>
      <c r="E296" s="1">
        <f ca="1">IF(B296=B295,0,COUNTIF(INDIRECT("'"&amp;INDEX('הוראות שימוש'!$A$33:$A$44,$B296)&amp;"'!B2:B1501"),$A$2)+(COUNTIF(INDIRECT("'"&amp;INDEX('הוראות שימוש'!$A$33:$A$44,$B296)&amp;"'!B2:B1501"),$A$2)=0))</f>
        <v>0</v>
      </c>
      <c r="F296" s="1" t="e">
        <f ca="1">MATCH($A$2,INDIRECT("'"&amp;INDEX('הוראות שימוש'!$A$33:$A$44,$B296)&amp;"'!$B$"&amp;3+IF(B296&lt;&gt;B295,0,F295)&amp;":$B$1500"),0)+IF(B296&lt;&gt;B295,0,F295)</f>
        <v>#VALUE!</v>
      </c>
    </row>
    <row r="297" spans="1:6" x14ac:dyDescent="0.2">
      <c r="A297" s="91" t="str">
        <f t="shared" ca="1" si="5"/>
        <v/>
      </c>
      <c r="B297" s="91" t="str">
        <f ca="1">IF(OR(B296="",AND(B296=$B$6,ROW(B296)&gt;$E$6+6)),"",IF(ROW(B296)&gt;=ROW($B$6)+SUM(E$6:$E296)-1,IF(B296=12,1,B296+1),B296))</f>
        <v/>
      </c>
      <c r="C297" s="94" t="str">
        <f ca="1">IF(B298="","",IF(ISERROR(F297),0,INDEX(INDIRECT("'"&amp;INDEX('הוראות שימוש'!$A$33:$A$44,$B297)&amp;"'!c3:c1500"),$F297)))</f>
        <v/>
      </c>
      <c r="D297" s="95" t="str">
        <f ca="1">IF(B298="","",IF(ISERROR(F297),0,INDEX(INDIRECT("'"&amp;INDEX('הוראות שימוש'!$A$33:$A$44,$B297)&amp;"'!d3:d1500"),$F297)))</f>
        <v/>
      </c>
      <c r="E297" s="1">
        <f ca="1">IF(B297=B296,0,COUNTIF(INDIRECT("'"&amp;INDEX('הוראות שימוש'!$A$33:$A$44,$B297)&amp;"'!B2:B1501"),$A$2)+(COUNTIF(INDIRECT("'"&amp;INDEX('הוראות שימוש'!$A$33:$A$44,$B297)&amp;"'!B2:B1501"),$A$2)=0))</f>
        <v>0</v>
      </c>
      <c r="F297" s="1" t="e">
        <f ca="1">MATCH($A$2,INDIRECT("'"&amp;INDEX('הוראות שימוש'!$A$33:$A$44,$B297)&amp;"'!$B$"&amp;3+IF(B297&lt;&gt;B296,0,F296)&amp;":$B$1500"),0)+IF(B297&lt;&gt;B296,0,F296)</f>
        <v>#VALUE!</v>
      </c>
    </row>
    <row r="298" spans="1:6" x14ac:dyDescent="0.2">
      <c r="A298" s="91" t="str">
        <f t="shared" ca="1" si="5"/>
        <v/>
      </c>
      <c r="B298" s="91" t="str">
        <f ca="1">IF(OR(B297="",AND(B297=$B$6,ROW(B297)&gt;$E$6+6)),"",IF(ROW(B297)&gt;=ROW($B$6)+SUM(E$6:$E297)-1,IF(B297=12,1,B297+1),B297))</f>
        <v/>
      </c>
      <c r="C298" s="94" t="str">
        <f ca="1">IF(B299="","",IF(ISERROR(F298),0,INDEX(INDIRECT("'"&amp;INDEX('הוראות שימוש'!$A$33:$A$44,$B298)&amp;"'!c3:c1500"),$F298)))</f>
        <v/>
      </c>
      <c r="D298" s="95" t="str">
        <f ca="1">IF(B299="","",IF(ISERROR(F298),0,INDEX(INDIRECT("'"&amp;INDEX('הוראות שימוש'!$A$33:$A$44,$B298)&amp;"'!d3:d1500"),$F298)))</f>
        <v/>
      </c>
      <c r="E298" s="1">
        <f ca="1">IF(B298=B297,0,COUNTIF(INDIRECT("'"&amp;INDEX('הוראות שימוש'!$A$33:$A$44,$B298)&amp;"'!B2:B1501"),$A$2)+(COUNTIF(INDIRECT("'"&amp;INDEX('הוראות שימוש'!$A$33:$A$44,$B298)&amp;"'!B2:B1501"),$A$2)=0))</f>
        <v>0</v>
      </c>
      <c r="F298" s="1" t="e">
        <f ca="1">MATCH($A$2,INDIRECT("'"&amp;INDEX('הוראות שימוש'!$A$33:$A$44,$B298)&amp;"'!$B$"&amp;3+IF(B298&lt;&gt;B297,0,F297)&amp;":$B$1500"),0)+IF(B298&lt;&gt;B297,0,F297)</f>
        <v>#VALUE!</v>
      </c>
    </row>
    <row r="299" spans="1:6" x14ac:dyDescent="0.2">
      <c r="A299" s="91" t="str">
        <f t="shared" ca="1" si="5"/>
        <v/>
      </c>
      <c r="B299" s="91" t="str">
        <f ca="1">IF(OR(B298="",AND(B298=$B$6,ROW(B298)&gt;$E$6+6)),"",IF(ROW(B298)&gt;=ROW($B$6)+SUM(E$6:$E298)-1,IF(B298=12,1,B298+1),B298))</f>
        <v/>
      </c>
      <c r="C299" s="94" t="str">
        <f ca="1">IF(B300="","",IF(ISERROR(F299),0,INDEX(INDIRECT("'"&amp;INDEX('הוראות שימוש'!$A$33:$A$44,$B299)&amp;"'!c3:c1500"),$F299)))</f>
        <v/>
      </c>
      <c r="D299" s="95" t="str">
        <f ca="1">IF(B300="","",IF(ISERROR(F299),0,INDEX(INDIRECT("'"&amp;INDEX('הוראות שימוש'!$A$33:$A$44,$B299)&amp;"'!d3:d1500"),$F299)))</f>
        <v/>
      </c>
      <c r="E299" s="1">
        <f ca="1">IF(B299=B298,0,COUNTIF(INDIRECT("'"&amp;INDEX('הוראות שימוש'!$A$33:$A$44,$B299)&amp;"'!B2:B1501"),$A$2)+(COUNTIF(INDIRECT("'"&amp;INDEX('הוראות שימוש'!$A$33:$A$44,$B299)&amp;"'!B2:B1501"),$A$2)=0))</f>
        <v>0</v>
      </c>
      <c r="F299" s="1" t="e">
        <f ca="1">MATCH($A$2,INDIRECT("'"&amp;INDEX('הוראות שימוש'!$A$33:$A$44,$B299)&amp;"'!$B$"&amp;3+IF(B299&lt;&gt;B298,0,F298)&amp;":$B$1500"),0)+IF(B299&lt;&gt;B298,0,F298)</f>
        <v>#VALUE!</v>
      </c>
    </row>
    <row r="300" spans="1:6" x14ac:dyDescent="0.2">
      <c r="A300" s="91" t="str">
        <f t="shared" ca="1" si="5"/>
        <v/>
      </c>
      <c r="B300" s="91" t="str">
        <f ca="1">IF(OR(B299="",AND(B299=$B$6,ROW(B299)&gt;$E$6+6)),"",IF(ROW(B299)&gt;=ROW($B$6)+SUM(E$6:$E299)-1,IF(B299=12,1,B299+1),B299))</f>
        <v/>
      </c>
      <c r="C300" s="94" t="str">
        <f ca="1">IF(B301="","",IF(ISERROR(F300),0,INDEX(INDIRECT("'"&amp;INDEX('הוראות שימוש'!$A$33:$A$44,$B300)&amp;"'!c3:c1500"),$F300)))</f>
        <v/>
      </c>
      <c r="D300" s="95" t="str">
        <f ca="1">IF(B301="","",IF(ISERROR(F300),0,INDEX(INDIRECT("'"&amp;INDEX('הוראות שימוש'!$A$33:$A$44,$B300)&amp;"'!d3:d1500"),$F300)))</f>
        <v/>
      </c>
      <c r="E300" s="1">
        <f ca="1">IF(B300=B299,0,COUNTIF(INDIRECT("'"&amp;INDEX('הוראות שימוש'!$A$33:$A$44,$B300)&amp;"'!B2:B1501"),$A$2)+(COUNTIF(INDIRECT("'"&amp;INDEX('הוראות שימוש'!$A$33:$A$44,$B300)&amp;"'!B2:B1501"),$A$2)=0))</f>
        <v>0</v>
      </c>
      <c r="F300" s="1" t="e">
        <f ca="1">MATCH($A$2,INDIRECT("'"&amp;INDEX('הוראות שימוש'!$A$33:$A$44,$B300)&amp;"'!$B$"&amp;3+IF(B300&lt;&gt;B299,0,F299)&amp;":$B$1500"),0)+IF(B300&lt;&gt;B299,0,F299)</f>
        <v>#VALUE!</v>
      </c>
    </row>
    <row r="301" spans="1:6" x14ac:dyDescent="0.2">
      <c r="A301" s="91" t="str">
        <f t="shared" ca="1" si="5"/>
        <v/>
      </c>
      <c r="B301" s="91" t="str">
        <f ca="1">IF(OR(B300="",AND(B300=$B$6,ROW(B300)&gt;$E$6+6)),"",IF(ROW(B300)&gt;=ROW($B$6)+SUM(E$6:$E300)-1,IF(B300=12,1,B300+1),B300))</f>
        <v/>
      </c>
      <c r="C301" s="94" t="str">
        <f ca="1">IF(B302="","",IF(ISERROR(F301),0,INDEX(INDIRECT("'"&amp;INDEX('הוראות שימוש'!$A$33:$A$44,$B301)&amp;"'!c3:c1500"),$F301)))</f>
        <v/>
      </c>
      <c r="D301" s="95" t="str">
        <f ca="1">IF(B302="","",IF(ISERROR(F301),0,INDEX(INDIRECT("'"&amp;INDEX('הוראות שימוש'!$A$33:$A$44,$B301)&amp;"'!d3:d1500"),$F301)))</f>
        <v/>
      </c>
      <c r="E301" s="1">
        <f ca="1">IF(B301=B300,0,COUNTIF(INDIRECT("'"&amp;INDEX('הוראות שימוש'!$A$33:$A$44,$B301)&amp;"'!B2:B1501"),$A$2)+(COUNTIF(INDIRECT("'"&amp;INDEX('הוראות שימוש'!$A$33:$A$44,$B301)&amp;"'!B2:B1501"),$A$2)=0))</f>
        <v>0</v>
      </c>
      <c r="F301" s="1" t="e">
        <f ca="1">MATCH($A$2,INDIRECT("'"&amp;INDEX('הוראות שימוש'!$A$33:$A$44,$B301)&amp;"'!$B$"&amp;3+IF(B301&lt;&gt;B300,0,F300)&amp;":$B$1500"),0)+IF(B301&lt;&gt;B300,0,F300)</f>
        <v>#VALUE!</v>
      </c>
    </row>
    <row r="302" spans="1:6" x14ac:dyDescent="0.2">
      <c r="A302" s="91" t="str">
        <f t="shared" ca="1" si="5"/>
        <v/>
      </c>
      <c r="B302" s="91" t="str">
        <f ca="1">IF(OR(B301="",AND(B301=$B$6,ROW(B301)&gt;$E$6+6)),"",IF(ROW(B301)&gt;=ROW($B$6)+SUM(E$6:$E301)-1,IF(B301=12,1,B301+1),B301))</f>
        <v/>
      </c>
      <c r="C302" s="94" t="str">
        <f ca="1">IF(B303="","",IF(ISERROR(F302),0,INDEX(INDIRECT("'"&amp;INDEX('הוראות שימוש'!$A$33:$A$44,$B302)&amp;"'!c3:c1500"),$F302)))</f>
        <v/>
      </c>
      <c r="D302" s="95" t="str">
        <f ca="1">IF(B303="","",IF(ISERROR(F302),0,INDEX(INDIRECT("'"&amp;INDEX('הוראות שימוש'!$A$33:$A$44,$B302)&amp;"'!d3:d1500"),$F302)))</f>
        <v/>
      </c>
      <c r="E302" s="1">
        <f ca="1">IF(B302=B301,0,COUNTIF(INDIRECT("'"&amp;INDEX('הוראות שימוש'!$A$33:$A$44,$B302)&amp;"'!B2:B1501"),$A$2)+(COUNTIF(INDIRECT("'"&amp;INDEX('הוראות שימוש'!$A$33:$A$44,$B302)&amp;"'!B2:B1501"),$A$2)=0))</f>
        <v>0</v>
      </c>
      <c r="F302" s="1" t="e">
        <f ca="1">MATCH($A$2,INDIRECT("'"&amp;INDEX('הוראות שימוש'!$A$33:$A$44,$B302)&amp;"'!$B$"&amp;3+IF(B302&lt;&gt;B301,0,F301)&amp;":$B$1500"),0)+IF(B302&lt;&gt;B301,0,F301)</f>
        <v>#VALUE!</v>
      </c>
    </row>
    <row r="303" spans="1:6" x14ac:dyDescent="0.2">
      <c r="A303" s="91" t="str">
        <f t="shared" ca="1" si="5"/>
        <v/>
      </c>
      <c r="B303" s="91" t="str">
        <f ca="1">IF(OR(B302="",AND(B302=$B$6,ROW(B302)&gt;$E$6+6)),"",IF(ROW(B302)&gt;=ROW($B$6)+SUM(E$6:$E302)-1,IF(B302=12,1,B302+1),B302))</f>
        <v/>
      </c>
      <c r="C303" s="94" t="str">
        <f ca="1">IF(B304="","",IF(ISERROR(F303),0,INDEX(INDIRECT("'"&amp;INDEX('הוראות שימוש'!$A$33:$A$44,$B303)&amp;"'!c3:c1500"),$F303)))</f>
        <v/>
      </c>
      <c r="D303" s="95" t="str">
        <f ca="1">IF(B304="","",IF(ISERROR(F303),0,INDEX(INDIRECT("'"&amp;INDEX('הוראות שימוש'!$A$33:$A$44,$B303)&amp;"'!d3:d1500"),$F303)))</f>
        <v/>
      </c>
      <c r="E303" s="1">
        <f ca="1">IF(B303=B302,0,COUNTIF(INDIRECT("'"&amp;INDEX('הוראות שימוש'!$A$33:$A$44,$B303)&amp;"'!B2:B1501"),$A$2)+(COUNTIF(INDIRECT("'"&amp;INDEX('הוראות שימוש'!$A$33:$A$44,$B303)&amp;"'!B2:B1501"),$A$2)=0))</f>
        <v>0</v>
      </c>
      <c r="F303" s="1" t="e">
        <f ca="1">MATCH($A$2,INDIRECT("'"&amp;INDEX('הוראות שימוש'!$A$33:$A$44,$B303)&amp;"'!$B$"&amp;3+IF(B303&lt;&gt;B302,0,F302)&amp;":$B$1500"),0)+IF(B303&lt;&gt;B302,0,F302)</f>
        <v>#VALUE!</v>
      </c>
    </row>
    <row r="304" spans="1:6" x14ac:dyDescent="0.2">
      <c r="A304" s="91" t="str">
        <f t="shared" ca="1" si="5"/>
        <v/>
      </c>
      <c r="B304" s="91" t="str">
        <f ca="1">IF(OR(B303="",AND(B303=$B$6,ROW(B303)&gt;$E$6+6)),"",IF(ROW(B303)&gt;=ROW($B$6)+SUM(E$6:$E303)-1,IF(B303=12,1,B303+1),B303))</f>
        <v/>
      </c>
      <c r="C304" s="94" t="str">
        <f ca="1">IF(B305="","",IF(ISERROR(F304),0,INDEX(INDIRECT("'"&amp;INDEX('הוראות שימוש'!$A$33:$A$44,$B304)&amp;"'!c3:c1500"),$F304)))</f>
        <v/>
      </c>
      <c r="D304" s="95" t="str">
        <f ca="1">IF(B305="","",IF(ISERROR(F304),0,INDEX(INDIRECT("'"&amp;INDEX('הוראות שימוש'!$A$33:$A$44,$B304)&amp;"'!d3:d1500"),$F304)))</f>
        <v/>
      </c>
      <c r="E304" s="1">
        <f ca="1">IF(B304=B303,0,COUNTIF(INDIRECT("'"&amp;INDEX('הוראות שימוש'!$A$33:$A$44,$B304)&amp;"'!B2:B1501"),$A$2)+(COUNTIF(INDIRECT("'"&amp;INDEX('הוראות שימוש'!$A$33:$A$44,$B304)&amp;"'!B2:B1501"),$A$2)=0))</f>
        <v>0</v>
      </c>
      <c r="F304" s="1" t="e">
        <f ca="1">MATCH($A$2,INDIRECT("'"&amp;INDEX('הוראות שימוש'!$A$33:$A$44,$B304)&amp;"'!$B$"&amp;3+IF(B304&lt;&gt;B303,0,F303)&amp;":$B$1500"),0)+IF(B304&lt;&gt;B303,0,F303)</f>
        <v>#VALUE!</v>
      </c>
    </row>
    <row r="305" spans="1:6" x14ac:dyDescent="0.2">
      <c r="A305" s="91" t="str">
        <f t="shared" ca="1" si="5"/>
        <v/>
      </c>
      <c r="B305" s="91" t="str">
        <f ca="1">IF(OR(B304="",AND(B304=$B$6,ROW(B304)&gt;$E$6+6)),"",IF(ROW(B304)&gt;=ROW($B$6)+SUM(E$6:$E304)-1,IF(B304=12,1,B304+1),B304))</f>
        <v/>
      </c>
      <c r="C305" s="94" t="str">
        <f ca="1">IF(B306="","",IF(ISERROR(F305),0,INDEX(INDIRECT("'"&amp;INDEX('הוראות שימוש'!$A$33:$A$44,$B305)&amp;"'!c3:c1500"),$F305)))</f>
        <v/>
      </c>
      <c r="D305" s="95" t="str">
        <f ca="1">IF(B306="","",IF(ISERROR(F305),0,INDEX(INDIRECT("'"&amp;INDEX('הוראות שימוש'!$A$33:$A$44,$B305)&amp;"'!d3:d1500"),$F305)))</f>
        <v/>
      </c>
      <c r="E305" s="1">
        <f ca="1">IF(B305=B304,0,COUNTIF(INDIRECT("'"&amp;INDEX('הוראות שימוש'!$A$33:$A$44,$B305)&amp;"'!B2:B1501"),$A$2)+(COUNTIF(INDIRECT("'"&amp;INDEX('הוראות שימוש'!$A$33:$A$44,$B305)&amp;"'!B2:B1501"),$A$2)=0))</f>
        <v>0</v>
      </c>
      <c r="F305" s="1" t="e">
        <f ca="1">MATCH($A$2,INDIRECT("'"&amp;INDEX('הוראות שימוש'!$A$33:$A$44,$B305)&amp;"'!$B$"&amp;3+IF(B305&lt;&gt;B304,0,F304)&amp;":$B$1500"),0)+IF(B305&lt;&gt;B304,0,F304)</f>
        <v>#VALUE!</v>
      </c>
    </row>
    <row r="306" spans="1:6" x14ac:dyDescent="0.2">
      <c r="A306" s="91" t="str">
        <f t="shared" ca="1" si="5"/>
        <v/>
      </c>
      <c r="B306" s="91" t="str">
        <f ca="1">IF(OR(B305="",AND(B305=$B$6,ROW(B305)&gt;$E$6+6)),"",IF(ROW(B305)&gt;=ROW($B$6)+SUM(E$6:$E305)-1,IF(B305=12,1,B305+1),B305))</f>
        <v/>
      </c>
      <c r="C306" s="94" t="str">
        <f ca="1">IF(B307="","",IF(ISERROR(F306),0,INDEX(INDIRECT("'"&amp;INDEX('הוראות שימוש'!$A$33:$A$44,$B306)&amp;"'!c3:c1500"),$F306)))</f>
        <v/>
      </c>
      <c r="D306" s="95" t="str">
        <f ca="1">IF(B307="","",IF(ISERROR(F306),0,INDEX(INDIRECT("'"&amp;INDEX('הוראות שימוש'!$A$33:$A$44,$B306)&amp;"'!d3:d1500"),$F306)))</f>
        <v/>
      </c>
      <c r="E306" s="1">
        <f ca="1">IF(B306=B305,0,COUNTIF(INDIRECT("'"&amp;INDEX('הוראות שימוש'!$A$33:$A$44,$B306)&amp;"'!B2:B1501"),$A$2)+(COUNTIF(INDIRECT("'"&amp;INDEX('הוראות שימוש'!$A$33:$A$44,$B306)&amp;"'!B2:B1501"),$A$2)=0))</f>
        <v>0</v>
      </c>
      <c r="F306" s="1" t="e">
        <f ca="1">MATCH($A$2,INDIRECT("'"&amp;INDEX('הוראות שימוש'!$A$33:$A$44,$B306)&amp;"'!$B$"&amp;3+IF(B306&lt;&gt;B305,0,F305)&amp;":$B$1500"),0)+IF(B306&lt;&gt;B305,0,F305)</f>
        <v>#VALUE!</v>
      </c>
    </row>
    <row r="307" spans="1:6" x14ac:dyDescent="0.2">
      <c r="A307" s="91" t="str">
        <f t="shared" ca="1" si="5"/>
        <v/>
      </c>
      <c r="B307" s="91" t="str">
        <f ca="1">IF(OR(B306="",AND(B306=$B$6,ROW(B306)&gt;$E$6+6)),"",IF(ROW(B306)&gt;=ROW($B$6)+SUM(E$6:$E306)-1,IF(B306=12,1,B306+1),B306))</f>
        <v/>
      </c>
      <c r="C307" s="94" t="str">
        <f ca="1">IF(B308="","",IF(ISERROR(F307),0,INDEX(INDIRECT("'"&amp;INDEX('הוראות שימוש'!$A$33:$A$44,$B307)&amp;"'!c3:c1500"),$F307)))</f>
        <v/>
      </c>
      <c r="D307" s="95" t="str">
        <f ca="1">IF(B308="","",IF(ISERROR(F307),0,INDEX(INDIRECT("'"&amp;INDEX('הוראות שימוש'!$A$33:$A$44,$B307)&amp;"'!d3:d1500"),$F307)))</f>
        <v/>
      </c>
      <c r="E307" s="1">
        <f ca="1">IF(B307=B306,0,COUNTIF(INDIRECT("'"&amp;INDEX('הוראות שימוש'!$A$33:$A$44,$B307)&amp;"'!B2:B1501"),$A$2)+(COUNTIF(INDIRECT("'"&amp;INDEX('הוראות שימוש'!$A$33:$A$44,$B307)&amp;"'!B2:B1501"),$A$2)=0))</f>
        <v>0</v>
      </c>
      <c r="F307" s="1" t="e">
        <f ca="1">MATCH($A$2,INDIRECT("'"&amp;INDEX('הוראות שימוש'!$A$33:$A$44,$B307)&amp;"'!$B$"&amp;3+IF(B307&lt;&gt;B306,0,F306)&amp;":$B$1500"),0)+IF(B307&lt;&gt;B306,0,F306)</f>
        <v>#VALUE!</v>
      </c>
    </row>
    <row r="308" spans="1:6" x14ac:dyDescent="0.2">
      <c r="A308" s="91" t="str">
        <f t="shared" ca="1" si="5"/>
        <v/>
      </c>
      <c r="B308" s="91" t="str">
        <f ca="1">IF(OR(B307="",AND(B307=$B$6,ROW(B307)&gt;$E$6+6)),"",IF(ROW(B307)&gt;=ROW($B$6)+SUM(E$6:$E307)-1,IF(B307=12,1,B307+1),B307))</f>
        <v/>
      </c>
      <c r="C308" s="94" t="str">
        <f ca="1">IF(B309="","",IF(ISERROR(F308),0,INDEX(INDIRECT("'"&amp;INDEX('הוראות שימוש'!$A$33:$A$44,$B308)&amp;"'!c3:c1500"),$F308)))</f>
        <v/>
      </c>
      <c r="D308" s="95" t="str">
        <f ca="1">IF(B309="","",IF(ISERROR(F308),0,INDEX(INDIRECT("'"&amp;INDEX('הוראות שימוש'!$A$33:$A$44,$B308)&amp;"'!d3:d1500"),$F308)))</f>
        <v/>
      </c>
      <c r="E308" s="1">
        <f ca="1">IF(B308=B307,0,COUNTIF(INDIRECT("'"&amp;INDEX('הוראות שימוש'!$A$33:$A$44,$B308)&amp;"'!B2:B1501"),$A$2)+(COUNTIF(INDIRECT("'"&amp;INDEX('הוראות שימוש'!$A$33:$A$44,$B308)&amp;"'!B2:B1501"),$A$2)=0))</f>
        <v>0</v>
      </c>
      <c r="F308" s="1" t="e">
        <f ca="1">MATCH($A$2,INDIRECT("'"&amp;INDEX('הוראות שימוש'!$A$33:$A$44,$B308)&amp;"'!$B$"&amp;3+IF(B308&lt;&gt;B307,0,F307)&amp;":$B$1500"),0)+IF(B308&lt;&gt;B307,0,F307)</f>
        <v>#VALUE!</v>
      </c>
    </row>
    <row r="309" spans="1:6" x14ac:dyDescent="0.2">
      <c r="A309" s="91" t="str">
        <f t="shared" ca="1" si="5"/>
        <v/>
      </c>
      <c r="B309" s="91" t="str">
        <f ca="1">IF(OR(B308="",AND(B308=$B$6,ROW(B308)&gt;$E$6+6)),"",IF(ROW(B308)&gt;=ROW($B$6)+SUM(E$6:$E308)-1,IF(B308=12,1,B308+1),B308))</f>
        <v/>
      </c>
      <c r="C309" s="94" t="str">
        <f ca="1">IF(B310="","",IF(ISERROR(F309),0,INDEX(INDIRECT("'"&amp;INDEX('הוראות שימוש'!$A$33:$A$44,$B309)&amp;"'!c3:c1500"),$F309)))</f>
        <v/>
      </c>
      <c r="D309" s="95" t="str">
        <f ca="1">IF(B310="","",IF(ISERROR(F309),0,INDEX(INDIRECT("'"&amp;INDEX('הוראות שימוש'!$A$33:$A$44,$B309)&amp;"'!d3:d1500"),$F309)))</f>
        <v/>
      </c>
      <c r="E309" s="1">
        <f ca="1">IF(B309=B308,0,COUNTIF(INDIRECT("'"&amp;INDEX('הוראות שימוש'!$A$33:$A$44,$B309)&amp;"'!B2:B1501"),$A$2)+(COUNTIF(INDIRECT("'"&amp;INDEX('הוראות שימוש'!$A$33:$A$44,$B309)&amp;"'!B2:B1501"),$A$2)=0))</f>
        <v>0</v>
      </c>
      <c r="F309" s="1" t="e">
        <f ca="1">MATCH($A$2,INDIRECT("'"&amp;INDEX('הוראות שימוש'!$A$33:$A$44,$B309)&amp;"'!$B$"&amp;3+IF(B309&lt;&gt;B308,0,F308)&amp;":$B$1500"),0)+IF(B309&lt;&gt;B308,0,F308)</f>
        <v>#VALUE!</v>
      </c>
    </row>
    <row r="310" spans="1:6" x14ac:dyDescent="0.2">
      <c r="A310" s="91" t="str">
        <f t="shared" ca="1" si="5"/>
        <v/>
      </c>
      <c r="B310" s="91" t="str">
        <f ca="1">IF(OR(B309="",AND(B309=$B$6,ROW(B309)&gt;$E$6+6)),"",IF(ROW(B309)&gt;=ROW($B$6)+SUM(E$6:$E309)-1,IF(B309=12,1,B309+1),B309))</f>
        <v/>
      </c>
      <c r="C310" s="94" t="str">
        <f ca="1">IF(B311="","",IF(ISERROR(F310),0,INDEX(INDIRECT("'"&amp;INDEX('הוראות שימוש'!$A$33:$A$44,$B310)&amp;"'!c3:c1500"),$F310)))</f>
        <v/>
      </c>
      <c r="D310" s="95" t="str">
        <f ca="1">IF(B311="","",IF(ISERROR(F310),0,INDEX(INDIRECT("'"&amp;INDEX('הוראות שימוש'!$A$33:$A$44,$B310)&amp;"'!d3:d1500"),$F310)))</f>
        <v/>
      </c>
      <c r="E310" s="1">
        <f ca="1">IF(B310=B309,0,COUNTIF(INDIRECT("'"&amp;INDEX('הוראות שימוש'!$A$33:$A$44,$B310)&amp;"'!B2:B1501"),$A$2)+(COUNTIF(INDIRECT("'"&amp;INDEX('הוראות שימוש'!$A$33:$A$44,$B310)&amp;"'!B2:B1501"),$A$2)=0))</f>
        <v>0</v>
      </c>
      <c r="F310" s="1" t="e">
        <f ca="1">MATCH($A$2,INDIRECT("'"&amp;INDEX('הוראות שימוש'!$A$33:$A$44,$B310)&amp;"'!$B$"&amp;3+IF(B310&lt;&gt;B309,0,F309)&amp;":$B$1500"),0)+IF(B310&lt;&gt;B309,0,F309)</f>
        <v>#VALUE!</v>
      </c>
    </row>
    <row r="311" spans="1:6" x14ac:dyDescent="0.2">
      <c r="A311" s="91" t="str">
        <f t="shared" ca="1" si="5"/>
        <v/>
      </c>
      <c r="B311" s="91" t="str">
        <f ca="1">IF(OR(B310="",AND(B310=$B$6,ROW(B310)&gt;$E$6+6)),"",IF(ROW(B310)&gt;=ROW($B$6)+SUM(E$6:$E310)-1,IF(B310=12,1,B310+1),B310))</f>
        <v/>
      </c>
      <c r="C311" s="94" t="str">
        <f ca="1">IF(B312="","",IF(ISERROR(F311),0,INDEX(INDIRECT("'"&amp;INDEX('הוראות שימוש'!$A$33:$A$44,$B311)&amp;"'!c3:c1500"),$F311)))</f>
        <v/>
      </c>
      <c r="D311" s="95" t="str">
        <f ca="1">IF(B312="","",IF(ISERROR(F311),0,INDEX(INDIRECT("'"&amp;INDEX('הוראות שימוש'!$A$33:$A$44,$B311)&amp;"'!d3:d1500"),$F311)))</f>
        <v/>
      </c>
      <c r="E311" s="1">
        <f ca="1">IF(B311=B310,0,COUNTIF(INDIRECT("'"&amp;INDEX('הוראות שימוש'!$A$33:$A$44,$B311)&amp;"'!B2:B1501"),$A$2)+(COUNTIF(INDIRECT("'"&amp;INDEX('הוראות שימוש'!$A$33:$A$44,$B311)&amp;"'!B2:B1501"),$A$2)=0))</f>
        <v>0</v>
      </c>
      <c r="F311" s="1" t="e">
        <f ca="1">MATCH($A$2,INDIRECT("'"&amp;INDEX('הוראות שימוש'!$A$33:$A$44,$B311)&amp;"'!$B$"&amp;3+IF(B311&lt;&gt;B310,0,F310)&amp;":$B$1500"),0)+IF(B311&lt;&gt;B310,0,F310)</f>
        <v>#VALUE!</v>
      </c>
    </row>
    <row r="312" spans="1:6" x14ac:dyDescent="0.2">
      <c r="A312" s="91" t="str">
        <f t="shared" ca="1" si="5"/>
        <v/>
      </c>
      <c r="B312" s="91" t="str">
        <f ca="1">IF(OR(B311="",AND(B311=$B$6,ROW(B311)&gt;$E$6+6)),"",IF(ROW(B311)&gt;=ROW($B$6)+SUM(E$6:$E311)-1,IF(B311=12,1,B311+1),B311))</f>
        <v/>
      </c>
      <c r="C312" s="94" t="str">
        <f ca="1">IF(B313="","",IF(ISERROR(F312),0,INDEX(INDIRECT("'"&amp;INDEX('הוראות שימוש'!$A$33:$A$44,$B312)&amp;"'!c3:c1500"),$F312)))</f>
        <v/>
      </c>
      <c r="D312" s="95" t="str">
        <f ca="1">IF(B313="","",IF(ISERROR(F312),0,INDEX(INDIRECT("'"&amp;INDEX('הוראות שימוש'!$A$33:$A$44,$B312)&amp;"'!d3:d1500"),$F312)))</f>
        <v/>
      </c>
      <c r="E312" s="1">
        <f ca="1">IF(B312=B311,0,COUNTIF(INDIRECT("'"&amp;INDEX('הוראות שימוש'!$A$33:$A$44,$B312)&amp;"'!B2:B1501"),$A$2)+(COUNTIF(INDIRECT("'"&amp;INDEX('הוראות שימוש'!$A$33:$A$44,$B312)&amp;"'!B2:B1501"),$A$2)=0))</f>
        <v>0</v>
      </c>
      <c r="F312" s="1" t="e">
        <f ca="1">MATCH($A$2,INDIRECT("'"&amp;INDEX('הוראות שימוש'!$A$33:$A$44,$B312)&amp;"'!$B$"&amp;3+IF(B312&lt;&gt;B311,0,F311)&amp;":$B$1500"),0)+IF(B312&lt;&gt;B311,0,F311)</f>
        <v>#VALUE!</v>
      </c>
    </row>
    <row r="313" spans="1:6" x14ac:dyDescent="0.2">
      <c r="A313" s="91" t="str">
        <f t="shared" ca="1" si="5"/>
        <v/>
      </c>
      <c r="B313" s="91" t="str">
        <f ca="1">IF(OR(B312="",AND(B312=$B$6,ROW(B312)&gt;$E$6+6)),"",IF(ROW(B312)&gt;=ROW($B$6)+SUM(E$6:$E312)-1,IF(B312=12,1,B312+1),B312))</f>
        <v/>
      </c>
      <c r="C313" s="94" t="str">
        <f ca="1">IF(B314="","",IF(ISERROR(F313),0,INDEX(INDIRECT("'"&amp;INDEX('הוראות שימוש'!$A$33:$A$44,$B313)&amp;"'!c3:c1500"),$F313)))</f>
        <v/>
      </c>
      <c r="D313" s="95" t="str">
        <f ca="1">IF(B314="","",IF(ISERROR(F313),0,INDEX(INDIRECT("'"&amp;INDEX('הוראות שימוש'!$A$33:$A$44,$B313)&amp;"'!d3:d1500"),$F313)))</f>
        <v/>
      </c>
      <c r="E313" s="1">
        <f ca="1">IF(B313=B312,0,COUNTIF(INDIRECT("'"&amp;INDEX('הוראות שימוש'!$A$33:$A$44,$B313)&amp;"'!B2:B1501"),$A$2)+(COUNTIF(INDIRECT("'"&amp;INDEX('הוראות שימוש'!$A$33:$A$44,$B313)&amp;"'!B2:B1501"),$A$2)=0))</f>
        <v>0</v>
      </c>
      <c r="F313" s="1" t="e">
        <f ca="1">MATCH($A$2,INDIRECT("'"&amp;INDEX('הוראות שימוש'!$A$33:$A$44,$B313)&amp;"'!$B$"&amp;3+IF(B313&lt;&gt;B312,0,F312)&amp;":$B$1500"),0)+IF(B313&lt;&gt;B312,0,F312)</f>
        <v>#VALUE!</v>
      </c>
    </row>
    <row r="314" spans="1:6" x14ac:dyDescent="0.2">
      <c r="A314" s="91" t="str">
        <f t="shared" ca="1" si="5"/>
        <v/>
      </c>
      <c r="B314" s="91" t="str">
        <f ca="1">IF(OR(B313="",AND(B313=$B$6,ROW(B313)&gt;$E$6+6)),"",IF(ROW(B313)&gt;=ROW($B$6)+SUM(E$6:$E313)-1,IF(B313=12,1,B313+1),B313))</f>
        <v/>
      </c>
      <c r="C314" s="94" t="str">
        <f ca="1">IF(B315="","",IF(ISERROR(F314),0,INDEX(INDIRECT("'"&amp;INDEX('הוראות שימוש'!$A$33:$A$44,$B314)&amp;"'!c3:c1500"),$F314)))</f>
        <v/>
      </c>
      <c r="D314" s="95" t="str">
        <f ca="1">IF(B315="","",IF(ISERROR(F314),0,INDEX(INDIRECT("'"&amp;INDEX('הוראות שימוש'!$A$33:$A$44,$B314)&amp;"'!d3:d1500"),$F314)))</f>
        <v/>
      </c>
      <c r="E314" s="1">
        <f ca="1">IF(B314=B313,0,COUNTIF(INDIRECT("'"&amp;INDEX('הוראות שימוש'!$A$33:$A$44,$B314)&amp;"'!B2:B1501"),$A$2)+(COUNTIF(INDIRECT("'"&amp;INDEX('הוראות שימוש'!$A$33:$A$44,$B314)&amp;"'!B2:B1501"),$A$2)=0))</f>
        <v>0</v>
      </c>
      <c r="F314" s="1" t="e">
        <f ca="1">MATCH($A$2,INDIRECT("'"&amp;INDEX('הוראות שימוש'!$A$33:$A$44,$B314)&amp;"'!$B$"&amp;3+IF(B314&lt;&gt;B313,0,F313)&amp;":$B$1500"),0)+IF(B314&lt;&gt;B313,0,F313)</f>
        <v>#VALUE!</v>
      </c>
    </row>
    <row r="315" spans="1:6" x14ac:dyDescent="0.2">
      <c r="A315" s="91" t="str">
        <f t="shared" ca="1" si="5"/>
        <v/>
      </c>
      <c r="B315" s="91" t="str">
        <f ca="1">IF(OR(B314="",AND(B314=$B$6,ROW(B314)&gt;$E$6+6)),"",IF(ROW(B314)&gt;=ROW($B$6)+SUM(E$6:$E314)-1,IF(B314=12,1,B314+1),B314))</f>
        <v/>
      </c>
      <c r="C315" s="94" t="str">
        <f ca="1">IF(B316="","",IF(ISERROR(F315),0,INDEX(INDIRECT("'"&amp;INDEX('הוראות שימוש'!$A$33:$A$44,$B315)&amp;"'!c3:c1500"),$F315)))</f>
        <v/>
      </c>
      <c r="D315" s="95" t="str">
        <f ca="1">IF(B316="","",IF(ISERROR(F315),0,INDEX(INDIRECT("'"&amp;INDEX('הוראות שימוש'!$A$33:$A$44,$B315)&amp;"'!d3:d1500"),$F315)))</f>
        <v/>
      </c>
      <c r="E315" s="1">
        <f ca="1">IF(B315=B314,0,COUNTIF(INDIRECT("'"&amp;INDEX('הוראות שימוש'!$A$33:$A$44,$B315)&amp;"'!B2:B1501"),$A$2)+(COUNTIF(INDIRECT("'"&amp;INDEX('הוראות שימוש'!$A$33:$A$44,$B315)&amp;"'!B2:B1501"),$A$2)=0))</f>
        <v>0</v>
      </c>
      <c r="F315" s="1" t="e">
        <f ca="1">MATCH($A$2,INDIRECT("'"&amp;INDEX('הוראות שימוש'!$A$33:$A$44,$B315)&amp;"'!$B$"&amp;3+IF(B315&lt;&gt;B314,0,F314)&amp;":$B$1500"),0)+IF(B315&lt;&gt;B314,0,F314)</f>
        <v>#VALUE!</v>
      </c>
    </row>
    <row r="316" spans="1:6" x14ac:dyDescent="0.2">
      <c r="A316" s="91" t="str">
        <f t="shared" ca="1" si="5"/>
        <v/>
      </c>
      <c r="B316" s="91" t="str">
        <f ca="1">IF(OR(B315="",AND(B315=$B$6,ROW(B315)&gt;$E$6+6)),"",IF(ROW(B315)&gt;=ROW($B$6)+SUM(E$6:$E315)-1,IF(B315=12,1,B315+1),B315))</f>
        <v/>
      </c>
      <c r="C316" s="94" t="str">
        <f ca="1">IF(B317="","",IF(ISERROR(F316),0,INDEX(INDIRECT("'"&amp;INDEX('הוראות שימוש'!$A$33:$A$44,$B316)&amp;"'!c3:c1500"),$F316)))</f>
        <v/>
      </c>
      <c r="D316" s="95" t="str">
        <f ca="1">IF(B317="","",IF(ISERROR(F316),0,INDEX(INDIRECT("'"&amp;INDEX('הוראות שימוש'!$A$33:$A$44,$B316)&amp;"'!d3:d1500"),$F316)))</f>
        <v/>
      </c>
      <c r="E316" s="1">
        <f ca="1">IF(B316=B315,0,COUNTIF(INDIRECT("'"&amp;INDEX('הוראות שימוש'!$A$33:$A$44,$B316)&amp;"'!B2:B1501"),$A$2)+(COUNTIF(INDIRECT("'"&amp;INDEX('הוראות שימוש'!$A$33:$A$44,$B316)&amp;"'!B2:B1501"),$A$2)=0))</f>
        <v>0</v>
      </c>
      <c r="F316" s="1" t="e">
        <f ca="1">MATCH($A$2,INDIRECT("'"&amp;INDEX('הוראות שימוש'!$A$33:$A$44,$B316)&amp;"'!$B$"&amp;3+IF(B316&lt;&gt;B315,0,F315)&amp;":$B$1500"),0)+IF(B316&lt;&gt;B315,0,F315)</f>
        <v>#VALUE!</v>
      </c>
    </row>
    <row r="317" spans="1:6" x14ac:dyDescent="0.2">
      <c r="A317" s="91" t="str">
        <f t="shared" ca="1" si="5"/>
        <v/>
      </c>
      <c r="B317" s="91" t="str">
        <f ca="1">IF(OR(B316="",AND(B316=$B$6,ROW(B316)&gt;$E$6+6)),"",IF(ROW(B316)&gt;=ROW($B$6)+SUM(E$6:$E316)-1,IF(B316=12,1,B316+1),B316))</f>
        <v/>
      </c>
      <c r="C317" s="94" t="str">
        <f ca="1">IF(B318="","",IF(ISERROR(F317),0,INDEX(INDIRECT("'"&amp;INDEX('הוראות שימוש'!$A$33:$A$44,$B317)&amp;"'!c3:c1500"),$F317)))</f>
        <v/>
      </c>
      <c r="D317" s="95" t="str">
        <f ca="1">IF(B318="","",IF(ISERROR(F317),0,INDEX(INDIRECT("'"&amp;INDEX('הוראות שימוש'!$A$33:$A$44,$B317)&amp;"'!d3:d1500"),$F317)))</f>
        <v/>
      </c>
      <c r="E317" s="1">
        <f ca="1">IF(B317=B316,0,COUNTIF(INDIRECT("'"&amp;INDEX('הוראות שימוש'!$A$33:$A$44,$B317)&amp;"'!B2:B1501"),$A$2)+(COUNTIF(INDIRECT("'"&amp;INDEX('הוראות שימוש'!$A$33:$A$44,$B317)&amp;"'!B2:B1501"),$A$2)=0))</f>
        <v>0</v>
      </c>
      <c r="F317" s="1" t="e">
        <f ca="1">MATCH($A$2,INDIRECT("'"&amp;INDEX('הוראות שימוש'!$A$33:$A$44,$B317)&amp;"'!$B$"&amp;3+IF(B317&lt;&gt;B316,0,F316)&amp;":$B$1500"),0)+IF(B317&lt;&gt;B316,0,F316)</f>
        <v>#VALUE!</v>
      </c>
    </row>
    <row r="318" spans="1:6" x14ac:dyDescent="0.2">
      <c r="A318" s="91" t="str">
        <f t="shared" ca="1" si="5"/>
        <v/>
      </c>
      <c r="B318" s="91" t="str">
        <f ca="1">IF(OR(B317="",AND(B317=$B$6,ROW(B317)&gt;$E$6+6)),"",IF(ROW(B317)&gt;=ROW($B$6)+SUM(E$6:$E317)-1,IF(B317=12,1,B317+1),B317))</f>
        <v/>
      </c>
      <c r="C318" s="94" t="str">
        <f ca="1">IF(B319="","",IF(ISERROR(F318),0,INDEX(INDIRECT("'"&amp;INDEX('הוראות שימוש'!$A$33:$A$44,$B318)&amp;"'!c3:c1500"),$F318)))</f>
        <v/>
      </c>
      <c r="D318" s="95" t="str">
        <f ca="1">IF(B319="","",IF(ISERROR(F318),0,INDEX(INDIRECT("'"&amp;INDEX('הוראות שימוש'!$A$33:$A$44,$B318)&amp;"'!d3:d1500"),$F318)))</f>
        <v/>
      </c>
      <c r="E318" s="1">
        <f ca="1">IF(B318=B317,0,COUNTIF(INDIRECT("'"&amp;INDEX('הוראות שימוש'!$A$33:$A$44,$B318)&amp;"'!B2:B1501"),$A$2)+(COUNTIF(INDIRECT("'"&amp;INDEX('הוראות שימוש'!$A$33:$A$44,$B318)&amp;"'!B2:B1501"),$A$2)=0))</f>
        <v>0</v>
      </c>
      <c r="F318" s="1" t="e">
        <f ca="1">MATCH($A$2,INDIRECT("'"&amp;INDEX('הוראות שימוש'!$A$33:$A$44,$B318)&amp;"'!$B$"&amp;3+IF(B318&lt;&gt;B317,0,F317)&amp;":$B$1500"),0)+IF(B318&lt;&gt;B317,0,F317)</f>
        <v>#VALUE!</v>
      </c>
    </row>
    <row r="319" spans="1:6" x14ac:dyDescent="0.2">
      <c r="A319" s="91" t="str">
        <f t="shared" ca="1" si="5"/>
        <v/>
      </c>
      <c r="B319" s="91" t="str">
        <f ca="1">IF(OR(B318="",AND(B318=$B$6,ROW(B318)&gt;$E$6+6)),"",IF(ROW(B318)&gt;=ROW($B$6)+SUM(E$6:$E318)-1,IF(B318=12,1,B318+1),B318))</f>
        <v/>
      </c>
      <c r="C319" s="94" t="str">
        <f ca="1">IF(B320="","",IF(ISERROR(F319),0,INDEX(INDIRECT("'"&amp;INDEX('הוראות שימוש'!$A$33:$A$44,$B319)&amp;"'!c3:c1500"),$F319)))</f>
        <v/>
      </c>
      <c r="D319" s="95" t="str">
        <f ca="1">IF(B320="","",IF(ISERROR(F319),0,INDEX(INDIRECT("'"&amp;INDEX('הוראות שימוש'!$A$33:$A$44,$B319)&amp;"'!d3:d1500"),$F319)))</f>
        <v/>
      </c>
      <c r="E319" s="1">
        <f ca="1">IF(B319=B318,0,COUNTIF(INDIRECT("'"&amp;INDEX('הוראות שימוש'!$A$33:$A$44,$B319)&amp;"'!B2:B1501"),$A$2)+(COUNTIF(INDIRECT("'"&amp;INDEX('הוראות שימוש'!$A$33:$A$44,$B319)&amp;"'!B2:B1501"),$A$2)=0))</f>
        <v>0</v>
      </c>
      <c r="F319" s="1" t="e">
        <f ca="1">MATCH($A$2,INDIRECT("'"&amp;INDEX('הוראות שימוש'!$A$33:$A$44,$B319)&amp;"'!$B$"&amp;3+IF(B319&lt;&gt;B318,0,F318)&amp;":$B$1500"),0)+IF(B319&lt;&gt;B318,0,F318)</f>
        <v>#VALUE!</v>
      </c>
    </row>
    <row r="320" spans="1:6" x14ac:dyDescent="0.2">
      <c r="A320" s="91" t="str">
        <f t="shared" ca="1" si="5"/>
        <v/>
      </c>
      <c r="B320" s="91" t="str">
        <f ca="1">IF(OR(B319="",AND(B319=$B$6,ROW(B319)&gt;$E$6+6)),"",IF(ROW(B319)&gt;=ROW($B$6)+SUM(E$6:$E319)-1,IF(B319=12,1,B319+1),B319))</f>
        <v/>
      </c>
      <c r="C320" s="94" t="str">
        <f ca="1">IF(B321="","",IF(ISERROR(F320),0,INDEX(INDIRECT("'"&amp;INDEX('הוראות שימוש'!$A$33:$A$44,$B320)&amp;"'!c3:c1500"),$F320)))</f>
        <v/>
      </c>
      <c r="D320" s="95" t="str">
        <f ca="1">IF(B321="","",IF(ISERROR(F320),0,INDEX(INDIRECT("'"&amp;INDEX('הוראות שימוש'!$A$33:$A$44,$B320)&amp;"'!d3:d1500"),$F320)))</f>
        <v/>
      </c>
      <c r="E320" s="1">
        <f ca="1">IF(B320=B319,0,COUNTIF(INDIRECT("'"&amp;INDEX('הוראות שימוש'!$A$33:$A$44,$B320)&amp;"'!B2:B1501"),$A$2)+(COUNTIF(INDIRECT("'"&amp;INDEX('הוראות שימוש'!$A$33:$A$44,$B320)&amp;"'!B2:B1501"),$A$2)=0))</f>
        <v>0</v>
      </c>
      <c r="F320" s="1" t="e">
        <f ca="1">MATCH($A$2,INDIRECT("'"&amp;INDEX('הוראות שימוש'!$A$33:$A$44,$B320)&amp;"'!$B$"&amp;3+IF(B320&lt;&gt;B319,0,F319)&amp;":$B$1500"),0)+IF(B320&lt;&gt;B319,0,F319)</f>
        <v>#VALUE!</v>
      </c>
    </row>
    <row r="321" spans="1:6" x14ac:dyDescent="0.2">
      <c r="A321" s="91" t="str">
        <f t="shared" ca="1" si="5"/>
        <v/>
      </c>
      <c r="B321" s="91" t="str">
        <f ca="1">IF(OR(B320="",AND(B320=$B$6,ROW(B320)&gt;$E$6+6)),"",IF(ROW(B320)&gt;=ROW($B$6)+SUM(E$6:$E320)-1,IF(B320=12,1,B320+1),B320))</f>
        <v/>
      </c>
      <c r="C321" s="94" t="str">
        <f ca="1">IF(B322="","",IF(ISERROR(F321),0,INDEX(INDIRECT("'"&amp;INDEX('הוראות שימוש'!$A$33:$A$44,$B321)&amp;"'!c3:c1500"),$F321)))</f>
        <v/>
      </c>
      <c r="D321" s="95" t="str">
        <f ca="1">IF(B322="","",IF(ISERROR(F321),0,INDEX(INDIRECT("'"&amp;INDEX('הוראות שימוש'!$A$33:$A$44,$B321)&amp;"'!d3:d1500"),$F321)))</f>
        <v/>
      </c>
      <c r="E321" s="1">
        <f ca="1">IF(B321=B320,0,COUNTIF(INDIRECT("'"&amp;INDEX('הוראות שימוש'!$A$33:$A$44,$B321)&amp;"'!B2:B1501"),$A$2)+(COUNTIF(INDIRECT("'"&amp;INDEX('הוראות שימוש'!$A$33:$A$44,$B321)&amp;"'!B2:B1501"),$A$2)=0))</f>
        <v>0</v>
      </c>
      <c r="F321" s="1" t="e">
        <f ca="1">MATCH($A$2,INDIRECT("'"&amp;INDEX('הוראות שימוש'!$A$33:$A$44,$B321)&amp;"'!$B$"&amp;3+IF(B321&lt;&gt;B320,0,F320)&amp;":$B$1500"),0)+IF(B321&lt;&gt;B320,0,F320)</f>
        <v>#VALUE!</v>
      </c>
    </row>
    <row r="322" spans="1:6" x14ac:dyDescent="0.2">
      <c r="A322" s="91" t="str">
        <f t="shared" ca="1" si="5"/>
        <v/>
      </c>
      <c r="B322" s="91" t="str">
        <f ca="1">IF(OR(B321="",AND(B321=$B$6,ROW(B321)&gt;$E$6+6)),"",IF(ROW(B321)&gt;=ROW($B$6)+SUM(E$6:$E321)-1,IF(B321=12,1,B321+1),B321))</f>
        <v/>
      </c>
      <c r="C322" s="94" t="str">
        <f ca="1">IF(B323="","",IF(ISERROR(F322),0,INDEX(INDIRECT("'"&amp;INDEX('הוראות שימוש'!$A$33:$A$44,$B322)&amp;"'!c3:c1500"),$F322)))</f>
        <v/>
      </c>
      <c r="D322" s="95" t="str">
        <f ca="1">IF(B323="","",IF(ISERROR(F322),0,INDEX(INDIRECT("'"&amp;INDEX('הוראות שימוש'!$A$33:$A$44,$B322)&amp;"'!d3:d1500"),$F322)))</f>
        <v/>
      </c>
      <c r="E322" s="1">
        <f ca="1">IF(B322=B321,0,COUNTIF(INDIRECT("'"&amp;INDEX('הוראות שימוש'!$A$33:$A$44,$B322)&amp;"'!B2:B1501"),$A$2)+(COUNTIF(INDIRECT("'"&amp;INDEX('הוראות שימוש'!$A$33:$A$44,$B322)&amp;"'!B2:B1501"),$A$2)=0))</f>
        <v>0</v>
      </c>
      <c r="F322" s="1" t="e">
        <f ca="1">MATCH($A$2,INDIRECT("'"&amp;INDEX('הוראות שימוש'!$A$33:$A$44,$B322)&amp;"'!$B$"&amp;3+IF(B322&lt;&gt;B321,0,F321)&amp;":$B$1500"),0)+IF(B322&lt;&gt;B321,0,F321)</f>
        <v>#VALUE!</v>
      </c>
    </row>
    <row r="323" spans="1:6" x14ac:dyDescent="0.2">
      <c r="A323" s="91" t="str">
        <f t="shared" ca="1" si="5"/>
        <v/>
      </c>
      <c r="B323" s="91" t="str">
        <f ca="1">IF(OR(B322="",AND(B322=$B$6,ROW(B322)&gt;$E$6+6)),"",IF(ROW(B322)&gt;=ROW($B$6)+SUM(E$6:$E322)-1,IF(B322=12,1,B322+1),B322))</f>
        <v/>
      </c>
      <c r="C323" s="94" t="str">
        <f ca="1">IF(B324="","",IF(ISERROR(F323),0,INDEX(INDIRECT("'"&amp;INDEX('הוראות שימוש'!$A$33:$A$44,$B323)&amp;"'!c3:c1500"),$F323)))</f>
        <v/>
      </c>
      <c r="D323" s="95" t="str">
        <f ca="1">IF(B324="","",IF(ISERROR(F323),0,INDEX(INDIRECT("'"&amp;INDEX('הוראות שימוש'!$A$33:$A$44,$B323)&amp;"'!d3:d1500"),$F323)))</f>
        <v/>
      </c>
      <c r="E323" s="1">
        <f ca="1">IF(B323=B322,0,COUNTIF(INDIRECT("'"&amp;INDEX('הוראות שימוש'!$A$33:$A$44,$B323)&amp;"'!B2:B1501"),$A$2)+(COUNTIF(INDIRECT("'"&amp;INDEX('הוראות שימוש'!$A$33:$A$44,$B323)&amp;"'!B2:B1501"),$A$2)=0))</f>
        <v>0</v>
      </c>
      <c r="F323" s="1" t="e">
        <f ca="1">MATCH($A$2,INDIRECT("'"&amp;INDEX('הוראות שימוש'!$A$33:$A$44,$B323)&amp;"'!$B$"&amp;3+IF(B323&lt;&gt;B322,0,F322)&amp;":$B$1500"),0)+IF(B323&lt;&gt;B322,0,F322)</f>
        <v>#VALUE!</v>
      </c>
    </row>
    <row r="324" spans="1:6" x14ac:dyDescent="0.2">
      <c r="A324" s="91" t="str">
        <f t="shared" ca="1" si="5"/>
        <v/>
      </c>
      <c r="B324" s="91" t="str">
        <f ca="1">IF(OR(B323="",AND(B323=$B$6,ROW(B323)&gt;$E$6+6)),"",IF(ROW(B323)&gt;=ROW($B$6)+SUM(E$6:$E323)-1,IF(B323=12,1,B323+1),B323))</f>
        <v/>
      </c>
      <c r="C324" s="94" t="str">
        <f ca="1">IF(B325="","",IF(ISERROR(F324),0,INDEX(INDIRECT("'"&amp;INDEX('הוראות שימוש'!$A$33:$A$44,$B324)&amp;"'!c3:c1500"),$F324)))</f>
        <v/>
      </c>
      <c r="D324" s="95" t="str">
        <f ca="1">IF(B325="","",IF(ISERROR(F324),0,INDEX(INDIRECT("'"&amp;INDEX('הוראות שימוש'!$A$33:$A$44,$B324)&amp;"'!d3:d1500"),$F324)))</f>
        <v/>
      </c>
      <c r="E324" s="1">
        <f ca="1">IF(B324=B323,0,COUNTIF(INDIRECT("'"&amp;INDEX('הוראות שימוש'!$A$33:$A$44,$B324)&amp;"'!B2:B1501"),$A$2)+(COUNTIF(INDIRECT("'"&amp;INDEX('הוראות שימוש'!$A$33:$A$44,$B324)&amp;"'!B2:B1501"),$A$2)=0))</f>
        <v>0</v>
      </c>
      <c r="F324" s="1" t="e">
        <f ca="1">MATCH($A$2,INDIRECT("'"&amp;INDEX('הוראות שימוש'!$A$33:$A$44,$B324)&amp;"'!$B$"&amp;3+IF(B324&lt;&gt;B323,0,F323)&amp;":$B$1500"),0)+IF(B324&lt;&gt;B323,0,F323)</f>
        <v>#VALUE!</v>
      </c>
    </row>
    <row r="325" spans="1:6" x14ac:dyDescent="0.2">
      <c r="A325" s="91" t="str">
        <f t="shared" ca="1" si="5"/>
        <v/>
      </c>
      <c r="B325" s="91" t="str">
        <f ca="1">IF(OR(B324="",AND(B324=$B$6,ROW(B324)&gt;$E$6+6)),"",IF(ROW(B324)&gt;=ROW($B$6)+SUM(E$6:$E324)-1,IF(B324=12,1,B324+1),B324))</f>
        <v/>
      </c>
      <c r="C325" s="94" t="str">
        <f ca="1">IF(B326="","",IF(ISERROR(F325),0,INDEX(INDIRECT("'"&amp;INDEX('הוראות שימוש'!$A$33:$A$44,$B325)&amp;"'!c3:c1500"),$F325)))</f>
        <v/>
      </c>
      <c r="D325" s="95" t="str">
        <f ca="1">IF(B326="","",IF(ISERROR(F325),0,INDEX(INDIRECT("'"&amp;INDEX('הוראות שימוש'!$A$33:$A$44,$B325)&amp;"'!d3:d1500"),$F325)))</f>
        <v/>
      </c>
      <c r="E325" s="1">
        <f ca="1">IF(B325=B324,0,COUNTIF(INDIRECT("'"&amp;INDEX('הוראות שימוש'!$A$33:$A$44,$B325)&amp;"'!B2:B1501"),$A$2)+(COUNTIF(INDIRECT("'"&amp;INDEX('הוראות שימוש'!$A$33:$A$44,$B325)&amp;"'!B2:B1501"),$A$2)=0))</f>
        <v>0</v>
      </c>
      <c r="F325" s="1" t="e">
        <f ca="1">MATCH($A$2,INDIRECT("'"&amp;INDEX('הוראות שימוש'!$A$33:$A$44,$B325)&amp;"'!$B$"&amp;3+IF(B325&lt;&gt;B324,0,F324)&amp;":$B$1500"),0)+IF(B325&lt;&gt;B324,0,F324)</f>
        <v>#VALUE!</v>
      </c>
    </row>
    <row r="326" spans="1:6" x14ac:dyDescent="0.2">
      <c r="A326" s="91" t="str">
        <f t="shared" ca="1" si="5"/>
        <v/>
      </c>
      <c r="B326" s="91" t="str">
        <f ca="1">IF(OR(B325="",AND(B325=$B$6,ROW(B325)&gt;$E$6+6)),"",IF(ROW(B325)&gt;=ROW($B$6)+SUM(E$6:$E325)-1,IF(B325=12,1,B325+1),B325))</f>
        <v/>
      </c>
      <c r="C326" s="94" t="str">
        <f ca="1">IF(B327="","",IF(ISERROR(F326),0,INDEX(INDIRECT("'"&amp;INDEX('הוראות שימוש'!$A$33:$A$44,$B326)&amp;"'!c3:c1500"),$F326)))</f>
        <v/>
      </c>
      <c r="D326" s="95" t="str">
        <f ca="1">IF(B327="","",IF(ISERROR(F326),0,INDEX(INDIRECT("'"&amp;INDEX('הוראות שימוש'!$A$33:$A$44,$B326)&amp;"'!d3:d1500"),$F326)))</f>
        <v/>
      </c>
      <c r="E326" s="1">
        <f ca="1">IF(B326=B325,0,COUNTIF(INDIRECT("'"&amp;INDEX('הוראות שימוש'!$A$33:$A$44,$B326)&amp;"'!B2:B1501"),$A$2)+(COUNTIF(INDIRECT("'"&amp;INDEX('הוראות שימוש'!$A$33:$A$44,$B326)&amp;"'!B2:B1501"),$A$2)=0))</f>
        <v>0</v>
      </c>
      <c r="F326" s="1" t="e">
        <f ca="1">MATCH($A$2,INDIRECT("'"&amp;INDEX('הוראות שימוש'!$A$33:$A$44,$B326)&amp;"'!$B$"&amp;3+IF(B326&lt;&gt;B325,0,F325)&amp;":$B$1500"),0)+IF(B326&lt;&gt;B325,0,F325)</f>
        <v>#VALUE!</v>
      </c>
    </row>
    <row r="327" spans="1:6" x14ac:dyDescent="0.2">
      <c r="A327" s="91" t="str">
        <f t="shared" ca="1" si="5"/>
        <v/>
      </c>
      <c r="B327" s="91" t="str">
        <f ca="1">IF(OR(B326="",AND(B326=$B$6,ROW(B326)&gt;$E$6+6)),"",IF(ROW(B326)&gt;=ROW($B$6)+SUM(E$6:$E326)-1,IF(B326=12,1,B326+1),B326))</f>
        <v/>
      </c>
      <c r="C327" s="94" t="str">
        <f ca="1">IF(B328="","",IF(ISERROR(F327),0,INDEX(INDIRECT("'"&amp;INDEX('הוראות שימוש'!$A$33:$A$44,$B327)&amp;"'!c3:c1500"),$F327)))</f>
        <v/>
      </c>
      <c r="D327" s="95" t="str">
        <f ca="1">IF(B328="","",IF(ISERROR(F327),0,INDEX(INDIRECT("'"&amp;INDEX('הוראות שימוש'!$A$33:$A$44,$B327)&amp;"'!d3:d1500"),$F327)))</f>
        <v/>
      </c>
      <c r="E327" s="1">
        <f ca="1">IF(B327=B326,0,COUNTIF(INDIRECT("'"&amp;INDEX('הוראות שימוש'!$A$33:$A$44,$B327)&amp;"'!B2:B1501"),$A$2)+(COUNTIF(INDIRECT("'"&amp;INDEX('הוראות שימוש'!$A$33:$A$44,$B327)&amp;"'!B2:B1501"),$A$2)=0))</f>
        <v>0</v>
      </c>
      <c r="F327" s="1" t="e">
        <f ca="1">MATCH($A$2,INDIRECT("'"&amp;INDEX('הוראות שימוש'!$A$33:$A$44,$B327)&amp;"'!$B$"&amp;3+IF(B327&lt;&gt;B326,0,F326)&amp;":$B$1500"),0)+IF(B327&lt;&gt;B326,0,F326)</f>
        <v>#VALUE!</v>
      </c>
    </row>
    <row r="328" spans="1:6" x14ac:dyDescent="0.2">
      <c r="A328" s="91" t="str">
        <f t="shared" ca="1" si="5"/>
        <v/>
      </c>
      <c r="B328" s="91" t="str">
        <f ca="1">IF(OR(B327="",AND(B327=$B$6,ROW(B327)&gt;$E$6+6)),"",IF(ROW(B327)&gt;=ROW($B$6)+SUM(E$6:$E327)-1,IF(B327=12,1,B327+1),B327))</f>
        <v/>
      </c>
      <c r="C328" s="94" t="str">
        <f ca="1">IF(B329="","",IF(ISERROR(F328),0,INDEX(INDIRECT("'"&amp;INDEX('הוראות שימוש'!$A$33:$A$44,$B328)&amp;"'!c3:c1500"),$F328)))</f>
        <v/>
      </c>
      <c r="D328" s="95" t="str">
        <f ca="1">IF(B329="","",IF(ISERROR(F328),0,INDEX(INDIRECT("'"&amp;INDEX('הוראות שימוש'!$A$33:$A$44,$B328)&amp;"'!d3:d1500"),$F328)))</f>
        <v/>
      </c>
      <c r="E328" s="1">
        <f ca="1">IF(B328=B327,0,COUNTIF(INDIRECT("'"&amp;INDEX('הוראות שימוש'!$A$33:$A$44,$B328)&amp;"'!B2:B1501"),$A$2)+(COUNTIF(INDIRECT("'"&amp;INDEX('הוראות שימוש'!$A$33:$A$44,$B328)&amp;"'!B2:B1501"),$A$2)=0))</f>
        <v>0</v>
      </c>
      <c r="F328" s="1" t="e">
        <f ca="1">MATCH($A$2,INDIRECT("'"&amp;INDEX('הוראות שימוש'!$A$33:$A$44,$B328)&amp;"'!$B$"&amp;3+IF(B328&lt;&gt;B327,0,F327)&amp;":$B$1500"),0)+IF(B328&lt;&gt;B327,0,F327)</f>
        <v>#VALUE!</v>
      </c>
    </row>
    <row r="329" spans="1:6" x14ac:dyDescent="0.2">
      <c r="A329" s="91" t="str">
        <f t="shared" ca="1" si="5"/>
        <v/>
      </c>
      <c r="B329" s="91" t="str">
        <f ca="1">IF(OR(B328="",AND(B328=$B$6,ROW(B328)&gt;$E$6+6)),"",IF(ROW(B328)&gt;=ROW($B$6)+SUM(E$6:$E328)-1,IF(B328=12,1,B328+1),B328))</f>
        <v/>
      </c>
      <c r="C329" s="94" t="str">
        <f ca="1">IF(B330="","",IF(ISERROR(F329),0,INDEX(INDIRECT("'"&amp;INDEX('הוראות שימוש'!$A$33:$A$44,$B329)&amp;"'!c3:c1500"),$F329)))</f>
        <v/>
      </c>
      <c r="D329" s="95" t="str">
        <f ca="1">IF(B330="","",IF(ISERROR(F329),0,INDEX(INDIRECT("'"&amp;INDEX('הוראות שימוש'!$A$33:$A$44,$B329)&amp;"'!d3:d1500"),$F329)))</f>
        <v/>
      </c>
      <c r="E329" s="1">
        <f ca="1">IF(B329=B328,0,COUNTIF(INDIRECT("'"&amp;INDEX('הוראות שימוש'!$A$33:$A$44,$B329)&amp;"'!B2:B1501"),$A$2)+(COUNTIF(INDIRECT("'"&amp;INDEX('הוראות שימוש'!$A$33:$A$44,$B329)&amp;"'!B2:B1501"),$A$2)=0))</f>
        <v>0</v>
      </c>
      <c r="F329" s="1" t="e">
        <f ca="1">MATCH($A$2,INDIRECT("'"&amp;INDEX('הוראות שימוש'!$A$33:$A$44,$B329)&amp;"'!$B$"&amp;3+IF(B329&lt;&gt;B328,0,F328)&amp;":$B$1500"),0)+IF(B329&lt;&gt;B328,0,F328)</f>
        <v>#VALUE!</v>
      </c>
    </row>
    <row r="330" spans="1:6" x14ac:dyDescent="0.2">
      <c r="A330" s="91" t="str">
        <f t="shared" ca="1" si="5"/>
        <v/>
      </c>
      <c r="B330" s="91" t="str">
        <f ca="1">IF(OR(B329="",AND(B329=$B$6,ROW(B329)&gt;$E$6+6)),"",IF(ROW(B329)&gt;=ROW($B$6)+SUM(E$6:$E329)-1,IF(B329=12,1,B329+1),B329))</f>
        <v/>
      </c>
      <c r="C330" s="94" t="str">
        <f ca="1">IF(B331="","",IF(ISERROR(F330),0,INDEX(INDIRECT("'"&amp;INDEX('הוראות שימוש'!$A$33:$A$44,$B330)&amp;"'!c3:c1500"),$F330)))</f>
        <v/>
      </c>
      <c r="D330" s="95" t="str">
        <f ca="1">IF(B331="","",IF(ISERROR(F330),0,INDEX(INDIRECT("'"&amp;INDEX('הוראות שימוש'!$A$33:$A$44,$B330)&amp;"'!d3:d1500"),$F330)))</f>
        <v/>
      </c>
      <c r="E330" s="1">
        <f ca="1">IF(B330=B329,0,COUNTIF(INDIRECT("'"&amp;INDEX('הוראות שימוש'!$A$33:$A$44,$B330)&amp;"'!B2:B1501"),$A$2)+(COUNTIF(INDIRECT("'"&amp;INDEX('הוראות שימוש'!$A$33:$A$44,$B330)&amp;"'!B2:B1501"),$A$2)=0))</f>
        <v>0</v>
      </c>
      <c r="F330" s="1" t="e">
        <f ca="1">MATCH($A$2,INDIRECT("'"&amp;INDEX('הוראות שימוש'!$A$33:$A$44,$B330)&amp;"'!$B$"&amp;3+IF(B330&lt;&gt;B329,0,F329)&amp;":$B$1500"),0)+IF(B330&lt;&gt;B329,0,F329)</f>
        <v>#VALUE!</v>
      </c>
    </row>
    <row r="331" spans="1:6" x14ac:dyDescent="0.2">
      <c r="A331" s="91" t="str">
        <f t="shared" ca="1" si="5"/>
        <v/>
      </c>
      <c r="B331" s="91" t="str">
        <f ca="1">IF(OR(B330="",AND(B330=$B$6,ROW(B330)&gt;$E$6+6)),"",IF(ROW(B330)&gt;=ROW($B$6)+SUM(E$6:$E330)-1,IF(B330=12,1,B330+1),B330))</f>
        <v/>
      </c>
      <c r="C331" s="94" t="str">
        <f ca="1">IF(B332="","",IF(ISERROR(F331),0,INDEX(INDIRECT("'"&amp;INDEX('הוראות שימוש'!$A$33:$A$44,$B331)&amp;"'!c3:c1500"),$F331)))</f>
        <v/>
      </c>
      <c r="D331" s="95" t="str">
        <f ca="1">IF(B332="","",IF(ISERROR(F331),0,INDEX(INDIRECT("'"&amp;INDEX('הוראות שימוש'!$A$33:$A$44,$B331)&amp;"'!d3:d1500"),$F331)))</f>
        <v/>
      </c>
      <c r="E331" s="1">
        <f ca="1">IF(B331=B330,0,COUNTIF(INDIRECT("'"&amp;INDEX('הוראות שימוש'!$A$33:$A$44,$B331)&amp;"'!B2:B1501"),$A$2)+(COUNTIF(INDIRECT("'"&amp;INDEX('הוראות שימוש'!$A$33:$A$44,$B331)&amp;"'!B2:B1501"),$A$2)=0))</f>
        <v>0</v>
      </c>
      <c r="F331" s="1" t="e">
        <f ca="1">MATCH($A$2,INDIRECT("'"&amp;INDEX('הוראות שימוש'!$A$33:$A$44,$B331)&amp;"'!$B$"&amp;3+IF(B331&lt;&gt;B330,0,F330)&amp;":$B$1500"),0)+IF(B331&lt;&gt;B330,0,F330)</f>
        <v>#VALUE!</v>
      </c>
    </row>
    <row r="332" spans="1:6" x14ac:dyDescent="0.2">
      <c r="A332" s="91" t="str">
        <f t="shared" ca="1" si="5"/>
        <v/>
      </c>
      <c r="B332" s="91" t="str">
        <f ca="1">IF(OR(B331="",AND(B331=$B$6,ROW(B331)&gt;$E$6+6)),"",IF(ROW(B331)&gt;=ROW($B$6)+SUM(E$6:$E331)-1,IF(B331=12,1,B331+1),B331))</f>
        <v/>
      </c>
      <c r="C332" s="94" t="str">
        <f ca="1">IF(B333="","",IF(ISERROR(F332),0,INDEX(INDIRECT("'"&amp;INDEX('הוראות שימוש'!$A$33:$A$44,$B332)&amp;"'!c3:c1500"),$F332)))</f>
        <v/>
      </c>
      <c r="D332" s="95" t="str">
        <f ca="1">IF(B333="","",IF(ISERROR(F332),0,INDEX(INDIRECT("'"&amp;INDEX('הוראות שימוש'!$A$33:$A$44,$B332)&amp;"'!d3:d1500"),$F332)))</f>
        <v/>
      </c>
      <c r="E332" s="1">
        <f ca="1">IF(B332=B331,0,COUNTIF(INDIRECT("'"&amp;INDEX('הוראות שימוש'!$A$33:$A$44,$B332)&amp;"'!B2:B1501"),$A$2)+(COUNTIF(INDIRECT("'"&amp;INDEX('הוראות שימוש'!$A$33:$A$44,$B332)&amp;"'!B2:B1501"),$A$2)=0))</f>
        <v>0</v>
      </c>
      <c r="F332" s="1" t="e">
        <f ca="1">MATCH($A$2,INDIRECT("'"&amp;INDEX('הוראות שימוש'!$A$33:$A$44,$B332)&amp;"'!$B$"&amp;3+IF(B332&lt;&gt;B331,0,F331)&amp;":$B$1500"),0)+IF(B332&lt;&gt;B331,0,F331)</f>
        <v>#VALUE!</v>
      </c>
    </row>
    <row r="333" spans="1:6" x14ac:dyDescent="0.2">
      <c r="A333" s="91" t="str">
        <f t="shared" ca="1" si="5"/>
        <v/>
      </c>
      <c r="B333" s="91" t="str">
        <f ca="1">IF(OR(B332="",AND(B332=$B$6,ROW(B332)&gt;$E$6+6)),"",IF(ROW(B332)&gt;=ROW($B$6)+SUM(E$6:$E332)-1,IF(B332=12,1,B332+1),B332))</f>
        <v/>
      </c>
      <c r="C333" s="94" t="str">
        <f ca="1">IF(B334="","",IF(ISERROR(F333),0,INDEX(INDIRECT("'"&amp;INDEX('הוראות שימוש'!$A$33:$A$44,$B333)&amp;"'!c3:c1500"),$F333)))</f>
        <v/>
      </c>
      <c r="D333" s="95" t="str">
        <f ca="1">IF(B334="","",IF(ISERROR(F333),0,INDEX(INDIRECT("'"&amp;INDEX('הוראות שימוש'!$A$33:$A$44,$B333)&amp;"'!d3:d1500"),$F333)))</f>
        <v/>
      </c>
      <c r="E333" s="1">
        <f ca="1">IF(B333=B332,0,COUNTIF(INDIRECT("'"&amp;INDEX('הוראות שימוש'!$A$33:$A$44,$B333)&amp;"'!B2:B1501"),$A$2)+(COUNTIF(INDIRECT("'"&amp;INDEX('הוראות שימוש'!$A$33:$A$44,$B333)&amp;"'!B2:B1501"),$A$2)=0))</f>
        <v>0</v>
      </c>
      <c r="F333" s="1" t="e">
        <f ca="1">MATCH($A$2,INDIRECT("'"&amp;INDEX('הוראות שימוש'!$A$33:$A$44,$B333)&amp;"'!$B$"&amp;3+IF(B333&lt;&gt;B332,0,F332)&amp;":$B$1500"),0)+IF(B333&lt;&gt;B332,0,F332)</f>
        <v>#VALUE!</v>
      </c>
    </row>
    <row r="334" spans="1:6" x14ac:dyDescent="0.2">
      <c r="A334" s="91" t="str">
        <f t="shared" ca="1" si="5"/>
        <v/>
      </c>
      <c r="B334" s="91" t="str">
        <f ca="1">IF(OR(B333="",AND(B333=$B$6,ROW(B333)&gt;$E$6+6)),"",IF(ROW(B333)&gt;=ROW($B$6)+SUM(E$6:$E333)-1,IF(B333=12,1,B333+1),B333))</f>
        <v/>
      </c>
      <c r="C334" s="94" t="str">
        <f ca="1">IF(B335="","",IF(ISERROR(F334),0,INDEX(INDIRECT("'"&amp;INDEX('הוראות שימוש'!$A$33:$A$44,$B334)&amp;"'!c3:c1500"),$F334)))</f>
        <v/>
      </c>
      <c r="D334" s="95" t="str">
        <f ca="1">IF(B335="","",IF(ISERROR(F334),0,INDEX(INDIRECT("'"&amp;INDEX('הוראות שימוש'!$A$33:$A$44,$B334)&amp;"'!d3:d1500"),$F334)))</f>
        <v/>
      </c>
      <c r="E334" s="1">
        <f ca="1">IF(B334=B333,0,COUNTIF(INDIRECT("'"&amp;INDEX('הוראות שימוש'!$A$33:$A$44,$B334)&amp;"'!B2:B1501"),$A$2)+(COUNTIF(INDIRECT("'"&amp;INDEX('הוראות שימוש'!$A$33:$A$44,$B334)&amp;"'!B2:B1501"),$A$2)=0))</f>
        <v>0</v>
      </c>
      <c r="F334" s="1" t="e">
        <f ca="1">MATCH($A$2,INDIRECT("'"&amp;INDEX('הוראות שימוש'!$A$33:$A$44,$B334)&amp;"'!$B$"&amp;3+IF(B334&lt;&gt;B333,0,F333)&amp;":$B$1500"),0)+IF(B334&lt;&gt;B333,0,F333)</f>
        <v>#VALUE!</v>
      </c>
    </row>
    <row r="335" spans="1:6" x14ac:dyDescent="0.2">
      <c r="A335" s="91" t="str">
        <f t="shared" ca="1" si="5"/>
        <v/>
      </c>
      <c r="B335" s="91" t="str">
        <f ca="1">IF(OR(B334="",AND(B334=$B$6,ROW(B334)&gt;$E$6+6)),"",IF(ROW(B334)&gt;=ROW($B$6)+SUM(E$6:$E334)-1,IF(B334=12,1,B334+1),B334))</f>
        <v/>
      </c>
      <c r="C335" s="94" t="str">
        <f ca="1">IF(B336="","",IF(ISERROR(F335),0,INDEX(INDIRECT("'"&amp;INDEX('הוראות שימוש'!$A$33:$A$44,$B335)&amp;"'!c3:c1500"),$F335)))</f>
        <v/>
      </c>
      <c r="D335" s="95" t="str">
        <f ca="1">IF(B336="","",IF(ISERROR(F335),0,INDEX(INDIRECT("'"&amp;INDEX('הוראות שימוש'!$A$33:$A$44,$B335)&amp;"'!d3:d1500"),$F335)))</f>
        <v/>
      </c>
      <c r="E335" s="1">
        <f ca="1">IF(B335=B334,0,COUNTIF(INDIRECT("'"&amp;INDEX('הוראות שימוש'!$A$33:$A$44,$B335)&amp;"'!B2:B1501"),$A$2)+(COUNTIF(INDIRECT("'"&amp;INDEX('הוראות שימוש'!$A$33:$A$44,$B335)&amp;"'!B2:B1501"),$A$2)=0))</f>
        <v>0</v>
      </c>
      <c r="F335" s="1" t="e">
        <f ca="1">MATCH($A$2,INDIRECT("'"&amp;INDEX('הוראות שימוש'!$A$33:$A$44,$B335)&amp;"'!$B$"&amp;3+IF(B335&lt;&gt;B334,0,F334)&amp;":$B$1500"),0)+IF(B335&lt;&gt;B334,0,F334)</f>
        <v>#VALUE!</v>
      </c>
    </row>
    <row r="336" spans="1:6" x14ac:dyDescent="0.2">
      <c r="A336" s="91" t="str">
        <f t="shared" ca="1" si="5"/>
        <v/>
      </c>
      <c r="B336" s="91" t="str">
        <f ca="1">IF(OR(B335="",AND(B335=$B$6,ROW(B335)&gt;$E$6+6)),"",IF(ROW(B335)&gt;=ROW($B$6)+SUM(E$6:$E335)-1,IF(B335=12,1,B335+1),B335))</f>
        <v/>
      </c>
      <c r="C336" s="94" t="str">
        <f ca="1">IF(B337="","",IF(ISERROR(F336),0,INDEX(INDIRECT("'"&amp;INDEX('הוראות שימוש'!$A$33:$A$44,$B336)&amp;"'!c3:c1500"),$F336)))</f>
        <v/>
      </c>
      <c r="D336" s="95" t="str">
        <f ca="1">IF(B337="","",IF(ISERROR(F336),0,INDEX(INDIRECT("'"&amp;INDEX('הוראות שימוש'!$A$33:$A$44,$B336)&amp;"'!d3:d1500"),$F336)))</f>
        <v/>
      </c>
      <c r="E336" s="1">
        <f ca="1">IF(B336=B335,0,COUNTIF(INDIRECT("'"&amp;INDEX('הוראות שימוש'!$A$33:$A$44,$B336)&amp;"'!B2:B1501"),$A$2)+(COUNTIF(INDIRECT("'"&amp;INDEX('הוראות שימוש'!$A$33:$A$44,$B336)&amp;"'!B2:B1501"),$A$2)=0))</f>
        <v>0</v>
      </c>
      <c r="F336" s="1" t="e">
        <f ca="1">MATCH($A$2,INDIRECT("'"&amp;INDEX('הוראות שימוש'!$A$33:$A$44,$B336)&amp;"'!$B$"&amp;3+IF(B336&lt;&gt;B335,0,F335)&amp;":$B$1500"),0)+IF(B336&lt;&gt;B335,0,F335)</f>
        <v>#VALUE!</v>
      </c>
    </row>
    <row r="337" spans="1:6" x14ac:dyDescent="0.2">
      <c r="A337" s="91" t="str">
        <f t="shared" ca="1" si="5"/>
        <v/>
      </c>
      <c r="B337" s="91" t="str">
        <f ca="1">IF(OR(B336="",AND(B336=$B$6,ROW(B336)&gt;$E$6+6)),"",IF(ROW(B336)&gt;=ROW($B$6)+SUM(E$6:$E336)-1,IF(B336=12,1,B336+1),B336))</f>
        <v/>
      </c>
      <c r="C337" s="94" t="str">
        <f ca="1">IF(B338="","",IF(ISERROR(F337),0,INDEX(INDIRECT("'"&amp;INDEX('הוראות שימוש'!$A$33:$A$44,$B337)&amp;"'!c3:c1500"),$F337)))</f>
        <v/>
      </c>
      <c r="D337" s="95" t="str">
        <f ca="1">IF(B338="","",IF(ISERROR(F337),0,INDEX(INDIRECT("'"&amp;INDEX('הוראות שימוש'!$A$33:$A$44,$B337)&amp;"'!d3:d1500"),$F337)))</f>
        <v/>
      </c>
      <c r="E337" s="1">
        <f ca="1">IF(B337=B336,0,COUNTIF(INDIRECT("'"&amp;INDEX('הוראות שימוש'!$A$33:$A$44,$B337)&amp;"'!B2:B1501"),$A$2)+(COUNTIF(INDIRECT("'"&amp;INDEX('הוראות שימוש'!$A$33:$A$44,$B337)&amp;"'!B2:B1501"),$A$2)=0))</f>
        <v>0</v>
      </c>
      <c r="F337" s="1" t="e">
        <f ca="1">MATCH($A$2,INDIRECT("'"&amp;INDEX('הוראות שימוש'!$A$33:$A$44,$B337)&amp;"'!$B$"&amp;3+IF(B337&lt;&gt;B336,0,F336)&amp;":$B$1500"),0)+IF(B337&lt;&gt;B336,0,F336)</f>
        <v>#VALUE!</v>
      </c>
    </row>
    <row r="338" spans="1:6" x14ac:dyDescent="0.2">
      <c r="A338" s="91" t="str">
        <f t="shared" ca="1" si="5"/>
        <v/>
      </c>
      <c r="B338" s="91" t="str">
        <f ca="1">IF(OR(B337="",AND(B337=$B$6,ROW(B337)&gt;$E$6+6)),"",IF(ROW(B337)&gt;=ROW($B$6)+SUM(E$6:$E337)-1,IF(B337=12,1,B337+1),B337))</f>
        <v/>
      </c>
      <c r="C338" s="94" t="str">
        <f ca="1">IF(B339="","",IF(ISERROR(F338),0,INDEX(INDIRECT("'"&amp;INDEX('הוראות שימוש'!$A$33:$A$44,$B338)&amp;"'!c3:c1500"),$F338)))</f>
        <v/>
      </c>
      <c r="D338" s="95" t="str">
        <f ca="1">IF(B339="","",IF(ISERROR(F338),0,INDEX(INDIRECT("'"&amp;INDEX('הוראות שימוש'!$A$33:$A$44,$B338)&amp;"'!d3:d1500"),$F338)))</f>
        <v/>
      </c>
      <c r="E338" s="1">
        <f ca="1">IF(B338=B337,0,COUNTIF(INDIRECT("'"&amp;INDEX('הוראות שימוש'!$A$33:$A$44,$B338)&amp;"'!B2:B1501"),$A$2)+(COUNTIF(INDIRECT("'"&amp;INDEX('הוראות שימוש'!$A$33:$A$44,$B338)&amp;"'!B2:B1501"),$A$2)=0))</f>
        <v>0</v>
      </c>
      <c r="F338" s="1" t="e">
        <f ca="1">MATCH($A$2,INDIRECT("'"&amp;INDEX('הוראות שימוש'!$A$33:$A$44,$B338)&amp;"'!$B$"&amp;3+IF(B338&lt;&gt;B337,0,F337)&amp;":$B$1500"),0)+IF(B338&lt;&gt;B337,0,F337)</f>
        <v>#VALUE!</v>
      </c>
    </row>
    <row r="339" spans="1:6" x14ac:dyDescent="0.2">
      <c r="A339" s="91" t="str">
        <f t="shared" ca="1" si="5"/>
        <v/>
      </c>
      <c r="B339" s="91" t="str">
        <f ca="1">IF(OR(B338="",AND(B338=$B$6,ROW(B338)&gt;$E$6+6)),"",IF(ROW(B338)&gt;=ROW($B$6)+SUM(E$6:$E338)-1,IF(B338=12,1,B338+1),B338))</f>
        <v/>
      </c>
      <c r="C339" s="94" t="str">
        <f ca="1">IF(B340="","",IF(ISERROR(F339),0,INDEX(INDIRECT("'"&amp;INDEX('הוראות שימוש'!$A$33:$A$44,$B339)&amp;"'!c3:c1500"),$F339)))</f>
        <v/>
      </c>
      <c r="D339" s="95" t="str">
        <f ca="1">IF(B340="","",IF(ISERROR(F339),0,INDEX(INDIRECT("'"&amp;INDEX('הוראות שימוש'!$A$33:$A$44,$B339)&amp;"'!d3:d1500"),$F339)))</f>
        <v/>
      </c>
      <c r="E339" s="1">
        <f ca="1">IF(B339=B338,0,COUNTIF(INDIRECT("'"&amp;INDEX('הוראות שימוש'!$A$33:$A$44,$B339)&amp;"'!B2:B1501"),$A$2)+(COUNTIF(INDIRECT("'"&amp;INDEX('הוראות שימוש'!$A$33:$A$44,$B339)&amp;"'!B2:B1501"),$A$2)=0))</f>
        <v>0</v>
      </c>
      <c r="F339" s="1" t="e">
        <f ca="1">MATCH($A$2,INDIRECT("'"&amp;INDEX('הוראות שימוש'!$A$33:$A$44,$B339)&amp;"'!$B$"&amp;3+IF(B339&lt;&gt;B338,0,F338)&amp;":$B$1500"),0)+IF(B339&lt;&gt;B338,0,F338)</f>
        <v>#VALUE!</v>
      </c>
    </row>
    <row r="340" spans="1:6" x14ac:dyDescent="0.2">
      <c r="A340" s="91" t="str">
        <f t="shared" ref="A340:A350" ca="1" si="6">IF(B341="","",IF(B339-B340=11,A339+1,A339))</f>
        <v/>
      </c>
      <c r="B340" s="91" t="str">
        <f ca="1">IF(OR(B339="",AND(B339=$B$6,ROW(B339)&gt;$E$6+6)),"",IF(ROW(B339)&gt;=ROW($B$6)+SUM(E$6:$E339)-1,IF(B339=12,1,B339+1),B339))</f>
        <v/>
      </c>
      <c r="C340" s="94" t="str">
        <f ca="1">IF(B341="","",IF(ISERROR(F340),0,INDEX(INDIRECT("'"&amp;INDEX('הוראות שימוש'!$A$33:$A$44,$B340)&amp;"'!c3:c1500"),$F340)))</f>
        <v/>
      </c>
      <c r="D340" s="95" t="str">
        <f ca="1">IF(B341="","",IF(ISERROR(F340),0,INDEX(INDIRECT("'"&amp;INDEX('הוראות שימוש'!$A$33:$A$44,$B340)&amp;"'!d3:d1500"),$F340)))</f>
        <v/>
      </c>
      <c r="E340" s="1">
        <f ca="1">IF(B340=B339,0,COUNTIF(INDIRECT("'"&amp;INDEX('הוראות שימוש'!$A$33:$A$44,$B340)&amp;"'!B2:B1501"),$A$2)+(COUNTIF(INDIRECT("'"&amp;INDEX('הוראות שימוש'!$A$33:$A$44,$B340)&amp;"'!B2:B1501"),$A$2)=0))</f>
        <v>0</v>
      </c>
      <c r="F340" s="1" t="e">
        <f ca="1">MATCH($A$2,INDIRECT("'"&amp;INDEX('הוראות שימוש'!$A$33:$A$44,$B340)&amp;"'!$B$"&amp;3+IF(B340&lt;&gt;B339,0,F339)&amp;":$B$1500"),0)+IF(B340&lt;&gt;B339,0,F339)</f>
        <v>#VALUE!</v>
      </c>
    </row>
    <row r="341" spans="1:6" x14ac:dyDescent="0.2">
      <c r="A341" s="91" t="str">
        <f t="shared" ca="1" si="6"/>
        <v/>
      </c>
      <c r="B341" s="91" t="str">
        <f ca="1">IF(OR(B340="",AND(B340=$B$6,ROW(B340)&gt;$E$6+6)),"",IF(ROW(B340)&gt;=ROW($B$6)+SUM(E$6:$E340)-1,IF(B340=12,1,B340+1),B340))</f>
        <v/>
      </c>
      <c r="C341" s="94" t="str">
        <f ca="1">IF(B342="","",IF(ISERROR(F341),0,INDEX(INDIRECT("'"&amp;INDEX('הוראות שימוש'!$A$33:$A$44,$B341)&amp;"'!c3:c1500"),$F341)))</f>
        <v/>
      </c>
      <c r="D341" s="95" t="str">
        <f ca="1">IF(B342="","",IF(ISERROR(F341),0,INDEX(INDIRECT("'"&amp;INDEX('הוראות שימוש'!$A$33:$A$44,$B341)&amp;"'!d3:d1500"),$F341)))</f>
        <v/>
      </c>
      <c r="E341" s="1">
        <f ca="1">IF(B341=B340,0,COUNTIF(INDIRECT("'"&amp;INDEX('הוראות שימוש'!$A$33:$A$44,$B341)&amp;"'!B2:B1501"),$A$2)+(COUNTIF(INDIRECT("'"&amp;INDEX('הוראות שימוש'!$A$33:$A$44,$B341)&amp;"'!B2:B1501"),$A$2)=0))</f>
        <v>0</v>
      </c>
      <c r="F341" s="1" t="e">
        <f ca="1">MATCH($A$2,INDIRECT("'"&amp;INDEX('הוראות שימוש'!$A$33:$A$44,$B341)&amp;"'!$B$"&amp;3+IF(B341&lt;&gt;B340,0,F340)&amp;":$B$1500"),0)+IF(B341&lt;&gt;B340,0,F340)</f>
        <v>#VALUE!</v>
      </c>
    </row>
    <row r="342" spans="1:6" x14ac:dyDescent="0.2">
      <c r="A342" s="91" t="str">
        <f t="shared" ca="1" si="6"/>
        <v/>
      </c>
      <c r="B342" s="91" t="str">
        <f ca="1">IF(OR(B341="",AND(B341=$B$6,ROW(B341)&gt;$E$6+6)),"",IF(ROW(B341)&gt;=ROW($B$6)+SUM(E$6:$E341)-1,IF(B341=12,1,B341+1),B341))</f>
        <v/>
      </c>
      <c r="C342" s="94" t="str">
        <f ca="1">IF(B343="","",IF(ISERROR(F342),0,INDEX(INDIRECT("'"&amp;INDEX('הוראות שימוש'!$A$33:$A$44,$B342)&amp;"'!c3:c1500"),$F342)))</f>
        <v/>
      </c>
      <c r="D342" s="95" t="str">
        <f ca="1">IF(B343="","",IF(ISERROR(F342),0,INDEX(INDIRECT("'"&amp;INDEX('הוראות שימוש'!$A$33:$A$44,$B342)&amp;"'!d3:d1500"),$F342)))</f>
        <v/>
      </c>
      <c r="E342" s="1">
        <f ca="1">IF(B342=B341,0,COUNTIF(INDIRECT("'"&amp;INDEX('הוראות שימוש'!$A$33:$A$44,$B342)&amp;"'!B2:B1501"),$A$2)+(COUNTIF(INDIRECT("'"&amp;INDEX('הוראות שימוש'!$A$33:$A$44,$B342)&amp;"'!B2:B1501"),$A$2)=0))</f>
        <v>0</v>
      </c>
      <c r="F342" s="1" t="e">
        <f ca="1">MATCH($A$2,INDIRECT("'"&amp;INDEX('הוראות שימוש'!$A$33:$A$44,$B342)&amp;"'!$B$"&amp;3+IF(B342&lt;&gt;B341,0,F341)&amp;":$B$1500"),0)+IF(B342&lt;&gt;B341,0,F341)</f>
        <v>#VALUE!</v>
      </c>
    </row>
    <row r="343" spans="1:6" x14ac:dyDescent="0.2">
      <c r="A343" s="91" t="str">
        <f t="shared" ca="1" si="6"/>
        <v/>
      </c>
      <c r="B343" s="91" t="str">
        <f ca="1">IF(OR(B342="",AND(B342=$B$6,ROW(B342)&gt;$E$6+6)),"",IF(ROW(B342)&gt;=ROW($B$6)+SUM(E$6:$E342)-1,IF(B342=12,1,B342+1),B342))</f>
        <v/>
      </c>
      <c r="C343" s="94" t="str">
        <f ca="1">IF(B344="","",IF(ISERROR(F343),0,INDEX(INDIRECT("'"&amp;INDEX('הוראות שימוש'!$A$33:$A$44,$B343)&amp;"'!c3:c1500"),$F343)))</f>
        <v/>
      </c>
      <c r="D343" s="95" t="str">
        <f ca="1">IF(B344="","",IF(ISERROR(F343),0,INDEX(INDIRECT("'"&amp;INDEX('הוראות שימוש'!$A$33:$A$44,$B343)&amp;"'!d3:d1500"),$F343)))</f>
        <v/>
      </c>
      <c r="E343" s="1">
        <f ca="1">IF(B343=B342,0,COUNTIF(INDIRECT("'"&amp;INDEX('הוראות שימוש'!$A$33:$A$44,$B343)&amp;"'!B2:B1501"),$A$2)+(COUNTIF(INDIRECT("'"&amp;INDEX('הוראות שימוש'!$A$33:$A$44,$B343)&amp;"'!B2:B1501"),$A$2)=0))</f>
        <v>0</v>
      </c>
      <c r="F343" s="1" t="e">
        <f ca="1">MATCH($A$2,INDIRECT("'"&amp;INDEX('הוראות שימוש'!$A$33:$A$44,$B343)&amp;"'!$B$"&amp;3+IF(B343&lt;&gt;B342,0,F342)&amp;":$B$1500"),0)+IF(B343&lt;&gt;B342,0,F342)</f>
        <v>#VALUE!</v>
      </c>
    </row>
    <row r="344" spans="1:6" x14ac:dyDescent="0.2">
      <c r="A344" s="91" t="str">
        <f t="shared" ca="1" si="6"/>
        <v/>
      </c>
      <c r="B344" s="91" t="str">
        <f ca="1">IF(OR(B343="",AND(B343=$B$6,ROW(B343)&gt;$E$6+6)),"",IF(ROW(B343)&gt;=ROW($B$6)+SUM(E$6:$E343)-1,IF(B343=12,1,B343+1),B343))</f>
        <v/>
      </c>
      <c r="C344" s="94" t="str">
        <f ca="1">IF(B345="","",IF(ISERROR(F344),0,INDEX(INDIRECT("'"&amp;INDEX('הוראות שימוש'!$A$33:$A$44,$B344)&amp;"'!c3:c1500"),$F344)))</f>
        <v/>
      </c>
      <c r="D344" s="95" t="str">
        <f ca="1">IF(B345="","",IF(ISERROR(F344),0,INDEX(INDIRECT("'"&amp;INDEX('הוראות שימוש'!$A$33:$A$44,$B344)&amp;"'!d3:d1500"),$F344)))</f>
        <v/>
      </c>
      <c r="E344" s="1">
        <f ca="1">IF(B344=B343,0,COUNTIF(INDIRECT("'"&amp;INDEX('הוראות שימוש'!$A$33:$A$44,$B344)&amp;"'!B2:B1501"),$A$2)+(COUNTIF(INDIRECT("'"&amp;INDEX('הוראות שימוש'!$A$33:$A$44,$B344)&amp;"'!B2:B1501"),$A$2)=0))</f>
        <v>0</v>
      </c>
      <c r="F344" s="1" t="e">
        <f ca="1">MATCH($A$2,INDIRECT("'"&amp;INDEX('הוראות שימוש'!$A$33:$A$44,$B344)&amp;"'!$B$"&amp;3+IF(B344&lt;&gt;B343,0,F343)&amp;":$B$1500"),0)+IF(B344&lt;&gt;B343,0,F343)</f>
        <v>#VALUE!</v>
      </c>
    </row>
    <row r="345" spans="1:6" x14ac:dyDescent="0.2">
      <c r="A345" s="91" t="str">
        <f t="shared" ca="1" si="6"/>
        <v/>
      </c>
      <c r="B345" s="91" t="str">
        <f ca="1">IF(OR(B344="",AND(B344=$B$6,ROW(B344)&gt;$E$6+6)),"",IF(ROW(B344)&gt;=ROW($B$6)+SUM(E$6:$E344)-1,IF(B344=12,1,B344+1),B344))</f>
        <v/>
      </c>
      <c r="C345" s="94" t="str">
        <f ca="1">IF(B346="","",IF(ISERROR(F345),0,INDEX(INDIRECT("'"&amp;INDEX('הוראות שימוש'!$A$33:$A$44,$B345)&amp;"'!c3:c1500"),$F345)))</f>
        <v/>
      </c>
      <c r="D345" s="95" t="str">
        <f ca="1">IF(B346="","",IF(ISERROR(F345),0,INDEX(INDIRECT("'"&amp;INDEX('הוראות שימוש'!$A$33:$A$44,$B345)&amp;"'!d3:d1500"),$F345)))</f>
        <v/>
      </c>
      <c r="E345" s="1">
        <f ca="1">IF(B345=B344,0,COUNTIF(INDIRECT("'"&amp;INDEX('הוראות שימוש'!$A$33:$A$44,$B345)&amp;"'!B2:B1501"),$A$2)+(COUNTIF(INDIRECT("'"&amp;INDEX('הוראות שימוש'!$A$33:$A$44,$B345)&amp;"'!B2:B1501"),$A$2)=0))</f>
        <v>0</v>
      </c>
      <c r="F345" s="1" t="e">
        <f ca="1">MATCH($A$2,INDIRECT("'"&amp;INDEX('הוראות שימוש'!$A$33:$A$44,$B345)&amp;"'!$B$"&amp;3+IF(B345&lt;&gt;B344,0,F344)&amp;":$B$1500"),0)+IF(B345&lt;&gt;B344,0,F344)</f>
        <v>#VALUE!</v>
      </c>
    </row>
    <row r="346" spans="1:6" x14ac:dyDescent="0.2">
      <c r="A346" s="91" t="str">
        <f t="shared" ca="1" si="6"/>
        <v/>
      </c>
      <c r="B346" s="91" t="str">
        <f ca="1">IF(OR(B345="",AND(B345=$B$6,ROW(B345)&gt;$E$6+6)),"",IF(ROW(B345)&gt;=ROW($B$6)+SUM(E$6:$E345)-1,IF(B345=12,1,B345+1),B345))</f>
        <v/>
      </c>
      <c r="C346" s="94" t="str">
        <f ca="1">IF(B347="","",IF(ISERROR(F346),0,INDEX(INDIRECT("'"&amp;INDEX('הוראות שימוש'!$A$33:$A$44,$B346)&amp;"'!c3:c1500"),$F346)))</f>
        <v/>
      </c>
      <c r="D346" s="95" t="str">
        <f ca="1">IF(B347="","",IF(ISERROR(F346),0,INDEX(INDIRECT("'"&amp;INDEX('הוראות שימוש'!$A$33:$A$44,$B346)&amp;"'!d3:d1500"),$F346)))</f>
        <v/>
      </c>
      <c r="E346" s="1">
        <f ca="1">IF(B346=B345,0,COUNTIF(INDIRECT("'"&amp;INDEX('הוראות שימוש'!$A$33:$A$44,$B346)&amp;"'!B2:B1501"),$A$2)+(COUNTIF(INDIRECT("'"&amp;INDEX('הוראות שימוש'!$A$33:$A$44,$B346)&amp;"'!B2:B1501"),$A$2)=0))</f>
        <v>0</v>
      </c>
      <c r="F346" s="1" t="e">
        <f ca="1">MATCH($A$2,INDIRECT("'"&amp;INDEX('הוראות שימוש'!$A$33:$A$44,$B346)&amp;"'!$B$"&amp;3+IF(B346&lt;&gt;B345,0,F345)&amp;":$B$1500"),0)+IF(B346&lt;&gt;B345,0,F345)</f>
        <v>#VALUE!</v>
      </c>
    </row>
    <row r="347" spans="1:6" x14ac:dyDescent="0.2">
      <c r="A347" s="91" t="str">
        <f t="shared" ca="1" si="6"/>
        <v/>
      </c>
      <c r="B347" s="91" t="str">
        <f ca="1">IF(OR(B346="",AND(B346=$B$6,ROW(B346)&gt;$E$6+6)),"",IF(ROW(B346)&gt;=ROW($B$6)+SUM(E$6:$E346)-1,IF(B346=12,1,B346+1),B346))</f>
        <v/>
      </c>
      <c r="C347" s="94" t="str">
        <f ca="1">IF(B348="","",IF(ISERROR(F347),0,INDEX(INDIRECT("'"&amp;INDEX('הוראות שימוש'!$A$33:$A$44,$B347)&amp;"'!c3:c1500"),$F347)))</f>
        <v/>
      </c>
      <c r="D347" s="95" t="str">
        <f ca="1">IF(B348="","",IF(ISERROR(F347),0,INDEX(INDIRECT("'"&amp;INDEX('הוראות שימוש'!$A$33:$A$44,$B347)&amp;"'!d3:d1500"),$F347)))</f>
        <v/>
      </c>
      <c r="E347" s="1">
        <f ca="1">IF(B347=B346,0,COUNTIF(INDIRECT("'"&amp;INDEX('הוראות שימוש'!$A$33:$A$44,$B347)&amp;"'!B2:B1501"),$A$2)+(COUNTIF(INDIRECT("'"&amp;INDEX('הוראות שימוש'!$A$33:$A$44,$B347)&amp;"'!B2:B1501"),$A$2)=0))</f>
        <v>0</v>
      </c>
      <c r="F347" s="1" t="e">
        <f ca="1">MATCH($A$2,INDIRECT("'"&amp;INDEX('הוראות שימוש'!$A$33:$A$44,$B347)&amp;"'!$B$"&amp;3+IF(B347&lt;&gt;B346,0,F346)&amp;":$B$1500"),0)+IF(B347&lt;&gt;B346,0,F346)</f>
        <v>#VALUE!</v>
      </c>
    </row>
    <row r="348" spans="1:6" x14ac:dyDescent="0.2">
      <c r="A348" s="91" t="str">
        <f t="shared" ca="1" si="6"/>
        <v/>
      </c>
      <c r="B348" s="91" t="str">
        <f ca="1">IF(OR(B347="",AND(B347=$B$6,ROW(B347)&gt;$E$6+6)),"",IF(ROW(B347)&gt;=ROW($B$6)+SUM(E$6:$E347)-1,IF(B347=12,1,B347+1),B347))</f>
        <v/>
      </c>
      <c r="C348" s="94" t="str">
        <f ca="1">IF(B349="","",IF(ISERROR(F348),0,INDEX(INDIRECT("'"&amp;INDEX('הוראות שימוש'!$A$33:$A$44,$B348)&amp;"'!c3:c1500"),$F348)))</f>
        <v/>
      </c>
      <c r="D348" s="95" t="str">
        <f ca="1">IF(B349="","",IF(ISERROR(F348),0,INDEX(INDIRECT("'"&amp;INDEX('הוראות שימוש'!$A$33:$A$44,$B348)&amp;"'!d3:d1500"),$F348)))</f>
        <v/>
      </c>
      <c r="E348" s="1">
        <f ca="1">IF(B348=B347,0,COUNTIF(INDIRECT("'"&amp;INDEX('הוראות שימוש'!$A$33:$A$44,$B348)&amp;"'!B2:B1501"),$A$2)+(COUNTIF(INDIRECT("'"&amp;INDEX('הוראות שימוש'!$A$33:$A$44,$B348)&amp;"'!B2:B1501"),$A$2)=0))</f>
        <v>0</v>
      </c>
      <c r="F348" s="1" t="e">
        <f ca="1">MATCH($A$2,INDIRECT("'"&amp;INDEX('הוראות שימוש'!$A$33:$A$44,$B348)&amp;"'!$B$"&amp;3+IF(B348&lt;&gt;B347,0,F347)&amp;":$B$1500"),0)+IF(B348&lt;&gt;B347,0,F347)</f>
        <v>#VALUE!</v>
      </c>
    </row>
    <row r="349" spans="1:6" x14ac:dyDescent="0.2">
      <c r="A349" s="91" t="str">
        <f t="shared" ca="1" si="6"/>
        <v/>
      </c>
      <c r="B349" s="91" t="str">
        <f ca="1">IF(OR(B348="",AND(B348=$B$6,ROW(B348)&gt;$E$6+6)),"",IF(ROW(B348)&gt;=ROW($B$6)+SUM(E$6:$E348)-1,IF(B348=12,1,B348+1),B348))</f>
        <v/>
      </c>
      <c r="C349" s="94" t="str">
        <f ca="1">IF(B350="","",IF(ISERROR(F349),0,INDEX(INDIRECT("'"&amp;INDEX('הוראות שימוש'!$A$33:$A$44,$B349)&amp;"'!c3:c1500"),$F349)))</f>
        <v/>
      </c>
      <c r="D349" s="95" t="str">
        <f ca="1">IF(B350="","",IF(ISERROR(F349),0,INDEX(INDIRECT("'"&amp;INDEX('הוראות שימוש'!$A$33:$A$44,$B349)&amp;"'!d3:d1500"),$F349)))</f>
        <v/>
      </c>
      <c r="E349" s="1">
        <f ca="1">IF(B349=B348,0,COUNTIF(INDIRECT("'"&amp;INDEX('הוראות שימוש'!$A$33:$A$44,$B349)&amp;"'!B2:B1501"),$A$2)+(COUNTIF(INDIRECT("'"&amp;INDEX('הוראות שימוש'!$A$33:$A$44,$B349)&amp;"'!B2:B1501"),$A$2)=0))</f>
        <v>0</v>
      </c>
      <c r="F349" s="1" t="e">
        <f ca="1">MATCH($A$2,INDIRECT("'"&amp;INDEX('הוראות שימוש'!$A$33:$A$44,$B349)&amp;"'!$B$"&amp;3+IF(B349&lt;&gt;B348,0,F348)&amp;":$B$1500"),0)+IF(B349&lt;&gt;B348,0,F348)</f>
        <v>#VALUE!</v>
      </c>
    </row>
    <row r="350" spans="1:6" x14ac:dyDescent="0.2">
      <c r="A350" s="91" t="str">
        <f t="shared" ca="1" si="6"/>
        <v/>
      </c>
      <c r="B350" s="91" t="str">
        <f ca="1">IF(OR(B349="",AND(B349=$B$6,ROW(B349)&gt;$E$6+6)),"",IF(ROW(B349)&gt;=ROW($B$6)+SUM(E$6:$E349)-1,IF(B349=12,1,B349+1),B349))</f>
        <v/>
      </c>
      <c r="C350" s="94" t="str">
        <f ca="1">IF(B351="","",IF(ISERROR(F350),0,INDEX(INDIRECT("'"&amp;INDEX('הוראות שימוש'!$A$33:$A$44,$B350)&amp;"'!c3:c1500"),$F350)))</f>
        <v/>
      </c>
      <c r="D350" s="95" t="str">
        <f ca="1">IF(B351="","",IF(ISERROR(F350),0,INDEX(INDIRECT("'"&amp;INDEX('הוראות שימוש'!$A$33:$A$44,$B350)&amp;"'!d3:d1500"),$F350)))</f>
        <v/>
      </c>
      <c r="E350" s="1">
        <f ca="1">IF(B350=B349,0,COUNTIF(INDIRECT("'"&amp;INDEX('הוראות שימוש'!$A$33:$A$44,$B350)&amp;"'!B2:B1501"),$A$2)+(COUNTIF(INDIRECT("'"&amp;INDEX('הוראות שימוש'!$A$33:$A$44,$B350)&amp;"'!B2:B1501"),$A$2)=0))</f>
        <v>0</v>
      </c>
      <c r="F350" s="1" t="e">
        <f ca="1">MATCH($A$2,INDIRECT("'"&amp;INDEX('הוראות שימוש'!$A$33:$A$44,$B350)&amp;"'!$B$"&amp;3+IF(B350&lt;&gt;B349,0,F349)&amp;":$B$1500"),0)+IF(B350&lt;&gt;B349,0,F349)</f>
        <v>#VALUE!</v>
      </c>
    </row>
    <row r="351" spans="1:6" x14ac:dyDescent="0.2">
      <c r="A351" s="91" t="str">
        <f t="shared" ref="A351:A414" ca="1" si="7">IF(B352="","",IF(B350-B351=11,A350+1,A350))</f>
        <v/>
      </c>
      <c r="B351" s="91" t="str">
        <f ca="1">IF(OR(B350="",AND(B350=$B$6,ROW(B350)&gt;$E$6+6)),"",IF(ROW(B350)&gt;=ROW($B$6)+SUM(E$6:$E350)-1,IF(B350=12,1,B350+1),B350))</f>
        <v/>
      </c>
      <c r="C351" s="94" t="str">
        <f ca="1">IF(B352="","",IF(ISERROR(F351),0,INDEX(INDIRECT("'"&amp;INDEX('הוראות שימוש'!$A$33:$A$44,$B351)&amp;"'!c3:c1500"),$F351)))</f>
        <v/>
      </c>
      <c r="D351" s="95" t="str">
        <f ca="1">IF(B352="","",IF(ISERROR(F351),0,INDEX(INDIRECT("'"&amp;INDEX('הוראות שימוש'!$A$33:$A$44,$B351)&amp;"'!d3:d1500"),$F351)))</f>
        <v/>
      </c>
      <c r="E351" s="1">
        <f ca="1">IF(B351=B350,0,COUNTIF(INDIRECT("'"&amp;INDEX('הוראות שימוש'!$A$33:$A$44,$B351)&amp;"'!B2:B1501"),$A$2)+(COUNTIF(INDIRECT("'"&amp;INDEX('הוראות שימוש'!$A$33:$A$44,$B351)&amp;"'!B2:B1501"),$A$2)=0))</f>
        <v>0</v>
      </c>
      <c r="F351" s="1" t="e">
        <f ca="1">MATCH($A$2,INDIRECT("'"&amp;INDEX('הוראות שימוש'!$A$33:$A$44,$B351)&amp;"'!$B$"&amp;3+IF(B351&lt;&gt;B350,0,F350)&amp;":$B$1500"),0)+IF(B351&lt;&gt;B350,0,F350)</f>
        <v>#VALUE!</v>
      </c>
    </row>
    <row r="352" spans="1:6" x14ac:dyDescent="0.2">
      <c r="A352" s="91" t="str">
        <f t="shared" ca="1" si="7"/>
        <v/>
      </c>
      <c r="B352" s="91" t="str">
        <f ca="1">IF(OR(B351="",AND(B351=$B$6,ROW(B351)&gt;$E$6+6)),"",IF(ROW(B351)&gt;=ROW($B$6)+SUM(E$6:$E351)-1,IF(B351=12,1,B351+1),B351))</f>
        <v/>
      </c>
      <c r="C352" s="94" t="str">
        <f ca="1">IF(B353="","",IF(ISERROR(F352),0,INDEX(INDIRECT("'"&amp;INDEX('הוראות שימוש'!$A$33:$A$44,$B352)&amp;"'!c3:c1500"),$F352)))</f>
        <v/>
      </c>
      <c r="D352" s="95" t="str">
        <f ca="1">IF(B353="","",IF(ISERROR(F352),0,INDEX(INDIRECT("'"&amp;INDEX('הוראות שימוש'!$A$33:$A$44,$B352)&amp;"'!d3:d1500"),$F352)))</f>
        <v/>
      </c>
      <c r="E352" s="1">
        <f ca="1">IF(B352=B351,0,COUNTIF(INDIRECT("'"&amp;INDEX('הוראות שימוש'!$A$33:$A$44,$B352)&amp;"'!B2:B1501"),$A$2)+(COUNTIF(INDIRECT("'"&amp;INDEX('הוראות שימוש'!$A$33:$A$44,$B352)&amp;"'!B2:B1501"),$A$2)=0))</f>
        <v>0</v>
      </c>
      <c r="F352" s="1" t="e">
        <f ca="1">MATCH($A$2,INDIRECT("'"&amp;INDEX('הוראות שימוש'!$A$33:$A$44,$B352)&amp;"'!$B$"&amp;3+IF(B352&lt;&gt;B351,0,F351)&amp;":$B$1500"),0)+IF(B352&lt;&gt;B351,0,F351)</f>
        <v>#VALUE!</v>
      </c>
    </row>
    <row r="353" spans="1:6" x14ac:dyDescent="0.2">
      <c r="A353" s="91" t="str">
        <f t="shared" ca="1" si="7"/>
        <v/>
      </c>
      <c r="B353" s="91" t="str">
        <f ca="1">IF(OR(B352="",AND(B352=$B$6,ROW(B352)&gt;$E$6+6)),"",IF(ROW(B352)&gt;=ROW($B$6)+SUM(E$6:$E352)-1,IF(B352=12,1,B352+1),B352))</f>
        <v/>
      </c>
      <c r="C353" s="94" t="str">
        <f ca="1">IF(B354="","",IF(ISERROR(F353),0,INDEX(INDIRECT("'"&amp;INDEX('הוראות שימוש'!$A$33:$A$44,$B353)&amp;"'!c3:c1500"),$F353)))</f>
        <v/>
      </c>
      <c r="D353" s="95" t="str">
        <f ca="1">IF(B354="","",IF(ISERROR(F353),0,INDEX(INDIRECT("'"&amp;INDEX('הוראות שימוש'!$A$33:$A$44,$B353)&amp;"'!d3:d1500"),$F353)))</f>
        <v/>
      </c>
      <c r="E353" s="1">
        <f ca="1">IF(B353=B352,0,COUNTIF(INDIRECT("'"&amp;INDEX('הוראות שימוש'!$A$33:$A$44,$B353)&amp;"'!B2:B1501"),$A$2)+(COUNTIF(INDIRECT("'"&amp;INDEX('הוראות שימוש'!$A$33:$A$44,$B353)&amp;"'!B2:B1501"),$A$2)=0))</f>
        <v>0</v>
      </c>
      <c r="F353" s="1" t="e">
        <f ca="1">MATCH($A$2,INDIRECT("'"&amp;INDEX('הוראות שימוש'!$A$33:$A$44,$B353)&amp;"'!$B$"&amp;3+IF(B353&lt;&gt;B352,0,F352)&amp;":$B$1500"),0)+IF(B353&lt;&gt;B352,0,F352)</f>
        <v>#VALUE!</v>
      </c>
    </row>
    <row r="354" spans="1:6" x14ac:dyDescent="0.2">
      <c r="A354" s="91" t="str">
        <f t="shared" ca="1" si="7"/>
        <v/>
      </c>
      <c r="B354" s="91" t="str">
        <f ca="1">IF(OR(B353="",AND(B353=$B$6,ROW(B353)&gt;$E$6+6)),"",IF(ROW(B353)&gt;=ROW($B$6)+SUM(E$6:$E353)-1,IF(B353=12,1,B353+1),B353))</f>
        <v/>
      </c>
      <c r="C354" s="94" t="str">
        <f ca="1">IF(B355="","",IF(ISERROR(F354),0,INDEX(INDIRECT("'"&amp;INDEX('הוראות שימוש'!$A$33:$A$44,$B354)&amp;"'!c3:c1500"),$F354)))</f>
        <v/>
      </c>
      <c r="D354" s="95" t="str">
        <f ca="1">IF(B355="","",IF(ISERROR(F354),0,INDEX(INDIRECT("'"&amp;INDEX('הוראות שימוש'!$A$33:$A$44,$B354)&amp;"'!d3:d1500"),$F354)))</f>
        <v/>
      </c>
      <c r="E354" s="1">
        <f ca="1">IF(B354=B353,0,COUNTIF(INDIRECT("'"&amp;INDEX('הוראות שימוש'!$A$33:$A$44,$B354)&amp;"'!B2:B1501"),$A$2)+(COUNTIF(INDIRECT("'"&amp;INDEX('הוראות שימוש'!$A$33:$A$44,$B354)&amp;"'!B2:B1501"),$A$2)=0))</f>
        <v>0</v>
      </c>
      <c r="F354" s="1" t="e">
        <f ca="1">MATCH($A$2,INDIRECT("'"&amp;INDEX('הוראות שימוש'!$A$33:$A$44,$B354)&amp;"'!$B$"&amp;3+IF(B354&lt;&gt;B353,0,F353)&amp;":$B$1500"),0)+IF(B354&lt;&gt;B353,0,F353)</f>
        <v>#VALUE!</v>
      </c>
    </row>
    <row r="355" spans="1:6" x14ac:dyDescent="0.2">
      <c r="A355" s="91" t="str">
        <f t="shared" ca="1" si="7"/>
        <v/>
      </c>
      <c r="B355" s="91" t="str">
        <f ca="1">IF(OR(B354="",AND(B354=$B$6,ROW(B354)&gt;$E$6+6)),"",IF(ROW(B354)&gt;=ROW($B$6)+SUM(E$6:$E354)-1,IF(B354=12,1,B354+1),B354))</f>
        <v/>
      </c>
      <c r="C355" s="94" t="str">
        <f ca="1">IF(B356="","",IF(ISERROR(F355),0,INDEX(INDIRECT("'"&amp;INDEX('הוראות שימוש'!$A$33:$A$44,$B355)&amp;"'!c3:c1500"),$F355)))</f>
        <v/>
      </c>
      <c r="D355" s="95" t="str">
        <f ca="1">IF(B356="","",IF(ISERROR(F355),0,INDEX(INDIRECT("'"&amp;INDEX('הוראות שימוש'!$A$33:$A$44,$B355)&amp;"'!d3:d1500"),$F355)))</f>
        <v/>
      </c>
      <c r="E355" s="1">
        <f ca="1">IF(B355=B354,0,COUNTIF(INDIRECT("'"&amp;INDEX('הוראות שימוש'!$A$33:$A$44,$B355)&amp;"'!B2:B1501"),$A$2)+(COUNTIF(INDIRECT("'"&amp;INDEX('הוראות שימוש'!$A$33:$A$44,$B355)&amp;"'!B2:B1501"),$A$2)=0))</f>
        <v>0</v>
      </c>
      <c r="F355" s="1" t="e">
        <f ca="1">MATCH($A$2,INDIRECT("'"&amp;INDEX('הוראות שימוש'!$A$33:$A$44,$B355)&amp;"'!$B$"&amp;3+IF(B355&lt;&gt;B354,0,F354)&amp;":$B$1500"),0)+IF(B355&lt;&gt;B354,0,F354)</f>
        <v>#VALUE!</v>
      </c>
    </row>
    <row r="356" spans="1:6" x14ac:dyDescent="0.2">
      <c r="A356" s="91" t="str">
        <f t="shared" ca="1" si="7"/>
        <v/>
      </c>
      <c r="B356" s="91" t="str">
        <f ca="1">IF(OR(B355="",AND(B355=$B$6,ROW(B355)&gt;$E$6+6)),"",IF(ROW(B355)&gt;=ROW($B$6)+SUM(E$6:$E355)-1,IF(B355=12,1,B355+1),B355))</f>
        <v/>
      </c>
      <c r="C356" s="94" t="str">
        <f ca="1">IF(B357="","",IF(ISERROR(F356),0,INDEX(INDIRECT("'"&amp;INDEX('הוראות שימוש'!$A$33:$A$44,$B356)&amp;"'!c3:c1500"),$F356)))</f>
        <v/>
      </c>
      <c r="D356" s="95" t="str">
        <f ca="1">IF(B357="","",IF(ISERROR(F356),0,INDEX(INDIRECT("'"&amp;INDEX('הוראות שימוש'!$A$33:$A$44,$B356)&amp;"'!d3:d1500"),$F356)))</f>
        <v/>
      </c>
      <c r="E356" s="1">
        <f ca="1">IF(B356=B355,0,COUNTIF(INDIRECT("'"&amp;INDEX('הוראות שימוש'!$A$33:$A$44,$B356)&amp;"'!B2:B1501"),$A$2)+(COUNTIF(INDIRECT("'"&amp;INDEX('הוראות שימוש'!$A$33:$A$44,$B356)&amp;"'!B2:B1501"),$A$2)=0))</f>
        <v>0</v>
      </c>
      <c r="F356" s="1" t="e">
        <f ca="1">MATCH($A$2,INDIRECT("'"&amp;INDEX('הוראות שימוש'!$A$33:$A$44,$B356)&amp;"'!$B$"&amp;3+IF(B356&lt;&gt;B355,0,F355)&amp;":$B$1500"),0)+IF(B356&lt;&gt;B355,0,F355)</f>
        <v>#VALUE!</v>
      </c>
    </row>
    <row r="357" spans="1:6" x14ac:dyDescent="0.2">
      <c r="A357" s="91" t="str">
        <f t="shared" ca="1" si="7"/>
        <v/>
      </c>
      <c r="B357" s="91" t="str">
        <f ca="1">IF(OR(B356="",AND(B356=$B$6,ROW(B356)&gt;$E$6+6)),"",IF(ROW(B356)&gt;=ROW($B$6)+SUM(E$6:$E356)-1,IF(B356=12,1,B356+1),B356))</f>
        <v/>
      </c>
      <c r="C357" s="94" t="str">
        <f ca="1">IF(B358="","",IF(ISERROR(F357),0,INDEX(INDIRECT("'"&amp;INDEX('הוראות שימוש'!$A$33:$A$44,$B357)&amp;"'!c3:c1500"),$F357)))</f>
        <v/>
      </c>
      <c r="D357" s="95" t="str">
        <f ca="1">IF(B358="","",IF(ISERROR(F357),0,INDEX(INDIRECT("'"&amp;INDEX('הוראות שימוש'!$A$33:$A$44,$B357)&amp;"'!d3:d1500"),$F357)))</f>
        <v/>
      </c>
      <c r="E357" s="1">
        <f ca="1">IF(B357=B356,0,COUNTIF(INDIRECT("'"&amp;INDEX('הוראות שימוש'!$A$33:$A$44,$B357)&amp;"'!B2:B1501"),$A$2)+(COUNTIF(INDIRECT("'"&amp;INDEX('הוראות שימוש'!$A$33:$A$44,$B357)&amp;"'!B2:B1501"),$A$2)=0))</f>
        <v>0</v>
      </c>
      <c r="F357" s="1" t="e">
        <f ca="1">MATCH($A$2,INDIRECT("'"&amp;INDEX('הוראות שימוש'!$A$33:$A$44,$B357)&amp;"'!$B$"&amp;3+IF(B357&lt;&gt;B356,0,F356)&amp;":$B$1500"),0)+IF(B357&lt;&gt;B356,0,F356)</f>
        <v>#VALUE!</v>
      </c>
    </row>
    <row r="358" spans="1:6" x14ac:dyDescent="0.2">
      <c r="A358" s="91" t="str">
        <f t="shared" ca="1" si="7"/>
        <v/>
      </c>
      <c r="B358" s="91" t="str">
        <f ca="1">IF(OR(B357="",AND(B357=$B$6,ROW(B357)&gt;$E$6+6)),"",IF(ROW(B357)&gt;=ROW($B$6)+SUM(E$6:$E357)-1,IF(B357=12,1,B357+1),B357))</f>
        <v/>
      </c>
      <c r="C358" s="94" t="str">
        <f ca="1">IF(B359="","",IF(ISERROR(F358),0,INDEX(INDIRECT("'"&amp;INDEX('הוראות שימוש'!$A$33:$A$44,$B358)&amp;"'!c3:c1500"),$F358)))</f>
        <v/>
      </c>
      <c r="D358" s="95" t="str">
        <f ca="1">IF(B359="","",IF(ISERROR(F358),0,INDEX(INDIRECT("'"&amp;INDEX('הוראות שימוש'!$A$33:$A$44,$B358)&amp;"'!d3:d1500"),$F358)))</f>
        <v/>
      </c>
      <c r="E358" s="1">
        <f ca="1">IF(B358=B357,0,COUNTIF(INDIRECT("'"&amp;INDEX('הוראות שימוש'!$A$33:$A$44,$B358)&amp;"'!B2:B1501"),$A$2)+(COUNTIF(INDIRECT("'"&amp;INDEX('הוראות שימוש'!$A$33:$A$44,$B358)&amp;"'!B2:B1501"),$A$2)=0))</f>
        <v>0</v>
      </c>
      <c r="F358" s="1" t="e">
        <f ca="1">MATCH($A$2,INDIRECT("'"&amp;INDEX('הוראות שימוש'!$A$33:$A$44,$B358)&amp;"'!$B$"&amp;3+IF(B358&lt;&gt;B357,0,F357)&amp;":$B$1500"),0)+IF(B358&lt;&gt;B357,0,F357)</f>
        <v>#VALUE!</v>
      </c>
    </row>
    <row r="359" spans="1:6" x14ac:dyDescent="0.2">
      <c r="A359" s="91" t="str">
        <f t="shared" ca="1" si="7"/>
        <v/>
      </c>
      <c r="B359" s="91" t="str">
        <f ca="1">IF(OR(B358="",AND(B358=$B$6,ROW(B358)&gt;$E$6+6)),"",IF(ROW(B358)&gt;=ROW($B$6)+SUM(E$6:$E358)-1,IF(B358=12,1,B358+1),B358))</f>
        <v/>
      </c>
      <c r="C359" s="94" t="str">
        <f ca="1">IF(B360="","",IF(ISERROR(F359),0,INDEX(INDIRECT("'"&amp;INDEX('הוראות שימוש'!$A$33:$A$44,$B359)&amp;"'!c3:c1500"),$F359)))</f>
        <v/>
      </c>
      <c r="D359" s="95" t="str">
        <f ca="1">IF(B360="","",IF(ISERROR(F359),0,INDEX(INDIRECT("'"&amp;INDEX('הוראות שימוש'!$A$33:$A$44,$B359)&amp;"'!d3:d1500"),$F359)))</f>
        <v/>
      </c>
      <c r="E359" s="1">
        <f ca="1">IF(B359=B358,0,COUNTIF(INDIRECT("'"&amp;INDEX('הוראות שימוש'!$A$33:$A$44,$B359)&amp;"'!B2:B1501"),$A$2)+(COUNTIF(INDIRECT("'"&amp;INDEX('הוראות שימוש'!$A$33:$A$44,$B359)&amp;"'!B2:B1501"),$A$2)=0))</f>
        <v>0</v>
      </c>
      <c r="F359" s="1" t="e">
        <f ca="1">MATCH($A$2,INDIRECT("'"&amp;INDEX('הוראות שימוש'!$A$33:$A$44,$B359)&amp;"'!$B$"&amp;3+IF(B359&lt;&gt;B358,0,F358)&amp;":$B$1500"),0)+IF(B359&lt;&gt;B358,0,F358)</f>
        <v>#VALUE!</v>
      </c>
    </row>
    <row r="360" spans="1:6" x14ac:dyDescent="0.2">
      <c r="A360" s="91" t="str">
        <f t="shared" ca="1" si="7"/>
        <v/>
      </c>
      <c r="B360" s="91" t="str">
        <f ca="1">IF(OR(B359="",AND(B359=$B$6,ROW(B359)&gt;$E$6+6)),"",IF(ROW(B359)&gt;=ROW($B$6)+SUM(E$6:$E359)-1,IF(B359=12,1,B359+1),B359))</f>
        <v/>
      </c>
      <c r="C360" s="94" t="str">
        <f ca="1">IF(B361="","",IF(ISERROR(F360),0,INDEX(INDIRECT("'"&amp;INDEX('הוראות שימוש'!$A$33:$A$44,$B360)&amp;"'!c3:c1500"),$F360)))</f>
        <v/>
      </c>
      <c r="D360" s="95" t="str">
        <f ca="1">IF(B361="","",IF(ISERROR(F360),0,INDEX(INDIRECT("'"&amp;INDEX('הוראות שימוש'!$A$33:$A$44,$B360)&amp;"'!d3:d1500"),$F360)))</f>
        <v/>
      </c>
      <c r="E360" s="1">
        <f ca="1">IF(B360=B359,0,COUNTIF(INDIRECT("'"&amp;INDEX('הוראות שימוש'!$A$33:$A$44,$B360)&amp;"'!B2:B1501"),$A$2)+(COUNTIF(INDIRECT("'"&amp;INDEX('הוראות שימוש'!$A$33:$A$44,$B360)&amp;"'!B2:B1501"),$A$2)=0))</f>
        <v>0</v>
      </c>
      <c r="F360" s="1" t="e">
        <f ca="1">MATCH($A$2,INDIRECT("'"&amp;INDEX('הוראות שימוש'!$A$33:$A$44,$B360)&amp;"'!$B$"&amp;3+IF(B360&lt;&gt;B359,0,F359)&amp;":$B$1500"),0)+IF(B360&lt;&gt;B359,0,F359)</f>
        <v>#VALUE!</v>
      </c>
    </row>
    <row r="361" spans="1:6" x14ac:dyDescent="0.2">
      <c r="A361" s="91" t="str">
        <f t="shared" ca="1" si="7"/>
        <v/>
      </c>
      <c r="B361" s="91" t="str">
        <f ca="1">IF(OR(B360="",AND(B360=$B$6,ROW(B360)&gt;$E$6+6)),"",IF(ROW(B360)&gt;=ROW($B$6)+SUM(E$6:$E360)-1,IF(B360=12,1,B360+1),B360))</f>
        <v/>
      </c>
      <c r="C361" s="94" t="str">
        <f ca="1">IF(B362="","",IF(ISERROR(F361),0,INDEX(INDIRECT("'"&amp;INDEX('הוראות שימוש'!$A$33:$A$44,$B361)&amp;"'!c3:c1500"),$F361)))</f>
        <v/>
      </c>
      <c r="D361" s="95" t="str">
        <f ca="1">IF(B362="","",IF(ISERROR(F361),0,INDEX(INDIRECT("'"&amp;INDEX('הוראות שימוש'!$A$33:$A$44,$B361)&amp;"'!d3:d1500"),$F361)))</f>
        <v/>
      </c>
      <c r="E361" s="1">
        <f ca="1">IF(B361=B360,0,COUNTIF(INDIRECT("'"&amp;INDEX('הוראות שימוש'!$A$33:$A$44,$B361)&amp;"'!B2:B1501"),$A$2)+(COUNTIF(INDIRECT("'"&amp;INDEX('הוראות שימוש'!$A$33:$A$44,$B361)&amp;"'!B2:B1501"),$A$2)=0))</f>
        <v>0</v>
      </c>
      <c r="F361" s="1" t="e">
        <f ca="1">MATCH($A$2,INDIRECT("'"&amp;INDEX('הוראות שימוש'!$A$33:$A$44,$B361)&amp;"'!$B$"&amp;3+IF(B361&lt;&gt;B360,0,F360)&amp;":$B$1500"),0)+IF(B361&lt;&gt;B360,0,F360)</f>
        <v>#VALUE!</v>
      </c>
    </row>
    <row r="362" spans="1:6" x14ac:dyDescent="0.2">
      <c r="A362" s="91" t="str">
        <f t="shared" ca="1" si="7"/>
        <v/>
      </c>
      <c r="B362" s="91" t="str">
        <f ca="1">IF(OR(B361="",AND(B361=$B$6,ROW(B361)&gt;$E$6+6)),"",IF(ROW(B361)&gt;=ROW($B$6)+SUM(E$6:$E361)-1,IF(B361=12,1,B361+1),B361))</f>
        <v/>
      </c>
      <c r="C362" s="94" t="str">
        <f ca="1">IF(B363="","",IF(ISERROR(F362),0,INDEX(INDIRECT("'"&amp;INDEX('הוראות שימוש'!$A$33:$A$44,$B362)&amp;"'!c3:c1500"),$F362)))</f>
        <v/>
      </c>
      <c r="D362" s="95" t="str">
        <f ca="1">IF(B363="","",IF(ISERROR(F362),0,INDEX(INDIRECT("'"&amp;INDEX('הוראות שימוש'!$A$33:$A$44,$B362)&amp;"'!d3:d1500"),$F362)))</f>
        <v/>
      </c>
      <c r="E362" s="1">
        <f ca="1">IF(B362=B361,0,COUNTIF(INDIRECT("'"&amp;INDEX('הוראות שימוש'!$A$33:$A$44,$B362)&amp;"'!B2:B1501"),$A$2)+(COUNTIF(INDIRECT("'"&amp;INDEX('הוראות שימוש'!$A$33:$A$44,$B362)&amp;"'!B2:B1501"),$A$2)=0))</f>
        <v>0</v>
      </c>
      <c r="F362" s="1" t="e">
        <f ca="1">MATCH($A$2,INDIRECT("'"&amp;INDEX('הוראות שימוש'!$A$33:$A$44,$B362)&amp;"'!$B$"&amp;3+IF(B362&lt;&gt;B361,0,F361)&amp;":$B$1500"),0)+IF(B362&lt;&gt;B361,0,F361)</f>
        <v>#VALUE!</v>
      </c>
    </row>
    <row r="363" spans="1:6" x14ac:dyDescent="0.2">
      <c r="A363" s="91" t="str">
        <f t="shared" ca="1" si="7"/>
        <v/>
      </c>
      <c r="B363" s="91" t="str">
        <f ca="1">IF(OR(B362="",AND(B362=$B$6,ROW(B362)&gt;$E$6+6)),"",IF(ROW(B362)&gt;=ROW($B$6)+SUM(E$6:$E362)-1,IF(B362=12,1,B362+1),B362))</f>
        <v/>
      </c>
      <c r="C363" s="94" t="str">
        <f ca="1">IF(B364="","",IF(ISERROR(F363),0,INDEX(INDIRECT("'"&amp;INDEX('הוראות שימוש'!$A$33:$A$44,$B363)&amp;"'!c3:c1500"),$F363)))</f>
        <v/>
      </c>
      <c r="D363" s="95" t="str">
        <f ca="1">IF(B364="","",IF(ISERROR(F363),0,INDEX(INDIRECT("'"&amp;INDEX('הוראות שימוש'!$A$33:$A$44,$B363)&amp;"'!d3:d1500"),$F363)))</f>
        <v/>
      </c>
      <c r="E363" s="1">
        <f ca="1">IF(B363=B362,0,COUNTIF(INDIRECT("'"&amp;INDEX('הוראות שימוש'!$A$33:$A$44,$B363)&amp;"'!B2:B1501"),$A$2)+(COUNTIF(INDIRECT("'"&amp;INDEX('הוראות שימוש'!$A$33:$A$44,$B363)&amp;"'!B2:B1501"),$A$2)=0))</f>
        <v>0</v>
      </c>
      <c r="F363" s="1" t="e">
        <f ca="1">MATCH($A$2,INDIRECT("'"&amp;INDEX('הוראות שימוש'!$A$33:$A$44,$B363)&amp;"'!$B$"&amp;3+IF(B363&lt;&gt;B362,0,F362)&amp;":$B$1500"),0)+IF(B363&lt;&gt;B362,0,F362)</f>
        <v>#VALUE!</v>
      </c>
    </row>
    <row r="364" spans="1:6" x14ac:dyDescent="0.2">
      <c r="A364" s="91" t="str">
        <f t="shared" ca="1" si="7"/>
        <v/>
      </c>
      <c r="B364" s="91" t="str">
        <f ca="1">IF(OR(B363="",AND(B363=$B$6,ROW(B363)&gt;$E$6+6)),"",IF(ROW(B363)&gt;=ROW($B$6)+SUM(E$6:$E363)-1,IF(B363=12,1,B363+1),B363))</f>
        <v/>
      </c>
      <c r="C364" s="94" t="str">
        <f ca="1">IF(B365="","",IF(ISERROR(F364),0,INDEX(INDIRECT("'"&amp;INDEX('הוראות שימוש'!$A$33:$A$44,$B364)&amp;"'!c3:c1500"),$F364)))</f>
        <v/>
      </c>
      <c r="D364" s="95" t="str">
        <f ca="1">IF(B365="","",IF(ISERROR(F364),0,INDEX(INDIRECT("'"&amp;INDEX('הוראות שימוש'!$A$33:$A$44,$B364)&amp;"'!d3:d1500"),$F364)))</f>
        <v/>
      </c>
      <c r="E364" s="1">
        <f ca="1">IF(B364=B363,0,COUNTIF(INDIRECT("'"&amp;INDEX('הוראות שימוש'!$A$33:$A$44,$B364)&amp;"'!B2:B1501"),$A$2)+(COUNTIF(INDIRECT("'"&amp;INDEX('הוראות שימוש'!$A$33:$A$44,$B364)&amp;"'!B2:B1501"),$A$2)=0))</f>
        <v>0</v>
      </c>
      <c r="F364" s="1" t="e">
        <f ca="1">MATCH($A$2,INDIRECT("'"&amp;INDEX('הוראות שימוש'!$A$33:$A$44,$B364)&amp;"'!$B$"&amp;3+IF(B364&lt;&gt;B363,0,F363)&amp;":$B$1500"),0)+IF(B364&lt;&gt;B363,0,F363)</f>
        <v>#VALUE!</v>
      </c>
    </row>
    <row r="365" spans="1:6" x14ac:dyDescent="0.2">
      <c r="A365" s="91" t="str">
        <f t="shared" ca="1" si="7"/>
        <v/>
      </c>
      <c r="B365" s="91" t="str">
        <f ca="1">IF(OR(B364="",AND(B364=$B$6,ROW(B364)&gt;$E$6+6)),"",IF(ROW(B364)&gt;=ROW($B$6)+SUM(E$6:$E364)-1,IF(B364=12,1,B364+1),B364))</f>
        <v/>
      </c>
      <c r="C365" s="94" t="str">
        <f ca="1">IF(B366="","",IF(ISERROR(F365),0,INDEX(INDIRECT("'"&amp;INDEX('הוראות שימוש'!$A$33:$A$44,$B365)&amp;"'!c3:c1500"),$F365)))</f>
        <v/>
      </c>
      <c r="D365" s="95" t="str">
        <f ca="1">IF(B366="","",IF(ISERROR(F365),0,INDEX(INDIRECT("'"&amp;INDEX('הוראות שימוש'!$A$33:$A$44,$B365)&amp;"'!d3:d1500"),$F365)))</f>
        <v/>
      </c>
      <c r="E365" s="1">
        <f ca="1">IF(B365=B364,0,COUNTIF(INDIRECT("'"&amp;INDEX('הוראות שימוש'!$A$33:$A$44,$B365)&amp;"'!B2:B1501"),$A$2)+(COUNTIF(INDIRECT("'"&amp;INDEX('הוראות שימוש'!$A$33:$A$44,$B365)&amp;"'!B2:B1501"),$A$2)=0))</f>
        <v>0</v>
      </c>
      <c r="F365" s="1" t="e">
        <f ca="1">MATCH($A$2,INDIRECT("'"&amp;INDEX('הוראות שימוש'!$A$33:$A$44,$B365)&amp;"'!$B$"&amp;3+IF(B365&lt;&gt;B364,0,F364)&amp;":$B$1500"),0)+IF(B365&lt;&gt;B364,0,F364)</f>
        <v>#VALUE!</v>
      </c>
    </row>
    <row r="366" spans="1:6" x14ac:dyDescent="0.2">
      <c r="A366" s="91" t="str">
        <f t="shared" ca="1" si="7"/>
        <v/>
      </c>
      <c r="B366" s="91" t="str">
        <f ca="1">IF(OR(B365="",AND(B365=$B$6,ROW(B365)&gt;$E$6+6)),"",IF(ROW(B365)&gt;=ROW($B$6)+SUM(E$6:$E365)-1,IF(B365=12,1,B365+1),B365))</f>
        <v/>
      </c>
      <c r="C366" s="94" t="str">
        <f ca="1">IF(B367="","",IF(ISERROR(F366),0,INDEX(INDIRECT("'"&amp;INDEX('הוראות שימוש'!$A$33:$A$44,$B366)&amp;"'!c3:c1500"),$F366)))</f>
        <v/>
      </c>
      <c r="D366" s="95" t="str">
        <f ca="1">IF(B367="","",IF(ISERROR(F366),0,INDEX(INDIRECT("'"&amp;INDEX('הוראות שימוש'!$A$33:$A$44,$B366)&amp;"'!d3:d1500"),$F366)))</f>
        <v/>
      </c>
      <c r="E366" s="1">
        <f ca="1">IF(B366=B365,0,COUNTIF(INDIRECT("'"&amp;INDEX('הוראות שימוש'!$A$33:$A$44,$B366)&amp;"'!B2:B1501"),$A$2)+(COUNTIF(INDIRECT("'"&amp;INDEX('הוראות שימוש'!$A$33:$A$44,$B366)&amp;"'!B2:B1501"),$A$2)=0))</f>
        <v>0</v>
      </c>
      <c r="F366" s="1" t="e">
        <f ca="1">MATCH($A$2,INDIRECT("'"&amp;INDEX('הוראות שימוש'!$A$33:$A$44,$B366)&amp;"'!$B$"&amp;3+IF(B366&lt;&gt;B365,0,F365)&amp;":$B$1500"),0)+IF(B366&lt;&gt;B365,0,F365)</f>
        <v>#VALUE!</v>
      </c>
    </row>
    <row r="367" spans="1:6" x14ac:dyDescent="0.2">
      <c r="A367" s="91" t="str">
        <f t="shared" ca="1" si="7"/>
        <v/>
      </c>
      <c r="B367" s="91" t="str">
        <f ca="1">IF(OR(B366="",AND(B366=$B$6,ROW(B366)&gt;$E$6+6)),"",IF(ROW(B366)&gt;=ROW($B$6)+SUM(E$6:$E366)-1,IF(B366=12,1,B366+1),B366))</f>
        <v/>
      </c>
      <c r="C367" s="94" t="str">
        <f ca="1">IF(B368="","",IF(ISERROR(F367),0,INDEX(INDIRECT("'"&amp;INDEX('הוראות שימוש'!$A$33:$A$44,$B367)&amp;"'!c3:c1500"),$F367)))</f>
        <v/>
      </c>
      <c r="D367" s="95" t="str">
        <f ca="1">IF(B368="","",IF(ISERROR(F367),0,INDEX(INDIRECT("'"&amp;INDEX('הוראות שימוש'!$A$33:$A$44,$B367)&amp;"'!d3:d1500"),$F367)))</f>
        <v/>
      </c>
      <c r="E367" s="1">
        <f ca="1">IF(B367=B366,0,COUNTIF(INDIRECT("'"&amp;INDEX('הוראות שימוש'!$A$33:$A$44,$B367)&amp;"'!B2:B1501"),$A$2)+(COUNTIF(INDIRECT("'"&amp;INDEX('הוראות שימוש'!$A$33:$A$44,$B367)&amp;"'!B2:B1501"),$A$2)=0))</f>
        <v>0</v>
      </c>
      <c r="F367" s="1" t="e">
        <f ca="1">MATCH($A$2,INDIRECT("'"&amp;INDEX('הוראות שימוש'!$A$33:$A$44,$B367)&amp;"'!$B$"&amp;3+IF(B367&lt;&gt;B366,0,F366)&amp;":$B$1500"),0)+IF(B367&lt;&gt;B366,0,F366)</f>
        <v>#VALUE!</v>
      </c>
    </row>
    <row r="368" spans="1:6" x14ac:dyDescent="0.2">
      <c r="A368" s="91" t="str">
        <f t="shared" ca="1" si="7"/>
        <v/>
      </c>
      <c r="B368" s="91" t="str">
        <f ca="1">IF(OR(B367="",AND(B367=$B$6,ROW(B367)&gt;$E$6+6)),"",IF(ROW(B367)&gt;=ROW($B$6)+SUM(E$6:$E367)-1,IF(B367=12,1,B367+1),B367))</f>
        <v/>
      </c>
      <c r="C368" s="94" t="str">
        <f ca="1">IF(B369="","",IF(ISERROR(F368),0,INDEX(INDIRECT("'"&amp;INDEX('הוראות שימוש'!$A$33:$A$44,$B368)&amp;"'!c3:c1500"),$F368)))</f>
        <v/>
      </c>
      <c r="D368" s="95" t="str">
        <f ca="1">IF(B369="","",IF(ISERROR(F368),0,INDEX(INDIRECT("'"&amp;INDEX('הוראות שימוש'!$A$33:$A$44,$B368)&amp;"'!d3:d1500"),$F368)))</f>
        <v/>
      </c>
      <c r="E368" s="1">
        <f ca="1">IF(B368=B367,0,COUNTIF(INDIRECT("'"&amp;INDEX('הוראות שימוש'!$A$33:$A$44,$B368)&amp;"'!B2:B1501"),$A$2)+(COUNTIF(INDIRECT("'"&amp;INDEX('הוראות שימוש'!$A$33:$A$44,$B368)&amp;"'!B2:B1501"),$A$2)=0))</f>
        <v>0</v>
      </c>
      <c r="F368" s="1" t="e">
        <f ca="1">MATCH($A$2,INDIRECT("'"&amp;INDEX('הוראות שימוש'!$A$33:$A$44,$B368)&amp;"'!$B$"&amp;3+IF(B368&lt;&gt;B367,0,F367)&amp;":$B$1500"),0)+IF(B368&lt;&gt;B367,0,F367)</f>
        <v>#VALUE!</v>
      </c>
    </row>
    <row r="369" spans="1:6" x14ac:dyDescent="0.2">
      <c r="A369" s="91" t="str">
        <f t="shared" ca="1" si="7"/>
        <v/>
      </c>
      <c r="B369" s="91" t="str">
        <f ca="1">IF(OR(B368="",AND(B368=$B$6,ROW(B368)&gt;$E$6+6)),"",IF(ROW(B368)&gt;=ROW($B$6)+SUM(E$6:$E368)-1,IF(B368=12,1,B368+1),B368))</f>
        <v/>
      </c>
      <c r="C369" s="94" t="str">
        <f ca="1">IF(B370="","",IF(ISERROR(F369),0,INDEX(INDIRECT("'"&amp;INDEX('הוראות שימוש'!$A$33:$A$44,$B369)&amp;"'!c3:c1500"),$F369)))</f>
        <v/>
      </c>
      <c r="D369" s="95" t="str">
        <f ca="1">IF(B370="","",IF(ISERROR(F369),0,INDEX(INDIRECT("'"&amp;INDEX('הוראות שימוש'!$A$33:$A$44,$B369)&amp;"'!d3:d1500"),$F369)))</f>
        <v/>
      </c>
      <c r="E369" s="1">
        <f ca="1">IF(B369=B368,0,COUNTIF(INDIRECT("'"&amp;INDEX('הוראות שימוש'!$A$33:$A$44,$B369)&amp;"'!B2:B1501"),$A$2)+(COUNTIF(INDIRECT("'"&amp;INDEX('הוראות שימוש'!$A$33:$A$44,$B369)&amp;"'!B2:B1501"),$A$2)=0))</f>
        <v>0</v>
      </c>
      <c r="F369" s="1" t="e">
        <f ca="1">MATCH($A$2,INDIRECT("'"&amp;INDEX('הוראות שימוש'!$A$33:$A$44,$B369)&amp;"'!$B$"&amp;3+IF(B369&lt;&gt;B368,0,F368)&amp;":$B$1500"),0)+IF(B369&lt;&gt;B368,0,F368)</f>
        <v>#VALUE!</v>
      </c>
    </row>
    <row r="370" spans="1:6" x14ac:dyDescent="0.2">
      <c r="A370" s="91" t="str">
        <f t="shared" ca="1" si="7"/>
        <v/>
      </c>
      <c r="B370" s="91" t="str">
        <f ca="1">IF(OR(B369="",AND(B369=$B$6,ROW(B369)&gt;$E$6+6)),"",IF(ROW(B369)&gt;=ROW($B$6)+SUM(E$6:$E369)-1,IF(B369=12,1,B369+1),B369))</f>
        <v/>
      </c>
      <c r="C370" s="94" t="str">
        <f ca="1">IF(B371="","",IF(ISERROR(F370),0,INDEX(INDIRECT("'"&amp;INDEX('הוראות שימוש'!$A$33:$A$44,$B370)&amp;"'!c3:c1500"),$F370)))</f>
        <v/>
      </c>
      <c r="D370" s="95" t="str">
        <f ca="1">IF(B371="","",IF(ISERROR(F370),0,INDEX(INDIRECT("'"&amp;INDEX('הוראות שימוש'!$A$33:$A$44,$B370)&amp;"'!d3:d1500"),$F370)))</f>
        <v/>
      </c>
      <c r="E370" s="1">
        <f ca="1">IF(B370=B369,0,COUNTIF(INDIRECT("'"&amp;INDEX('הוראות שימוש'!$A$33:$A$44,$B370)&amp;"'!B2:B1501"),$A$2)+(COUNTIF(INDIRECT("'"&amp;INDEX('הוראות שימוש'!$A$33:$A$44,$B370)&amp;"'!B2:B1501"),$A$2)=0))</f>
        <v>0</v>
      </c>
      <c r="F370" s="1" t="e">
        <f ca="1">MATCH($A$2,INDIRECT("'"&amp;INDEX('הוראות שימוש'!$A$33:$A$44,$B370)&amp;"'!$B$"&amp;3+IF(B370&lt;&gt;B369,0,F369)&amp;":$B$1500"),0)+IF(B370&lt;&gt;B369,0,F369)</f>
        <v>#VALUE!</v>
      </c>
    </row>
    <row r="371" spans="1:6" x14ac:dyDescent="0.2">
      <c r="A371" s="91" t="str">
        <f t="shared" ca="1" si="7"/>
        <v/>
      </c>
      <c r="B371" s="91" t="str">
        <f ca="1">IF(OR(B370="",AND(B370=$B$6,ROW(B370)&gt;$E$6+6)),"",IF(ROW(B370)&gt;=ROW($B$6)+SUM(E$6:$E370)-1,IF(B370=12,1,B370+1),B370))</f>
        <v/>
      </c>
      <c r="C371" s="94" t="str">
        <f ca="1">IF(B372="","",IF(ISERROR(F371),0,INDEX(INDIRECT("'"&amp;INDEX('הוראות שימוש'!$A$33:$A$44,$B371)&amp;"'!c3:c1500"),$F371)))</f>
        <v/>
      </c>
      <c r="D371" s="95" t="str">
        <f ca="1">IF(B372="","",IF(ISERROR(F371),0,INDEX(INDIRECT("'"&amp;INDEX('הוראות שימוש'!$A$33:$A$44,$B371)&amp;"'!d3:d1500"),$F371)))</f>
        <v/>
      </c>
      <c r="E371" s="1">
        <f ca="1">IF(B371=B370,0,COUNTIF(INDIRECT("'"&amp;INDEX('הוראות שימוש'!$A$33:$A$44,$B371)&amp;"'!B2:B1501"),$A$2)+(COUNTIF(INDIRECT("'"&amp;INDEX('הוראות שימוש'!$A$33:$A$44,$B371)&amp;"'!B2:B1501"),$A$2)=0))</f>
        <v>0</v>
      </c>
      <c r="F371" s="1" t="e">
        <f ca="1">MATCH($A$2,INDIRECT("'"&amp;INDEX('הוראות שימוש'!$A$33:$A$44,$B371)&amp;"'!$B$"&amp;3+IF(B371&lt;&gt;B370,0,F370)&amp;":$B$1500"),0)+IF(B371&lt;&gt;B370,0,F370)</f>
        <v>#VALUE!</v>
      </c>
    </row>
    <row r="372" spans="1:6" x14ac:dyDescent="0.2">
      <c r="A372" s="91" t="str">
        <f t="shared" ca="1" si="7"/>
        <v/>
      </c>
      <c r="B372" s="91" t="str">
        <f ca="1">IF(OR(B371="",AND(B371=$B$6,ROW(B371)&gt;$E$6+6)),"",IF(ROW(B371)&gt;=ROW($B$6)+SUM(E$6:$E371)-1,IF(B371=12,1,B371+1),B371))</f>
        <v/>
      </c>
      <c r="C372" s="94" t="str">
        <f ca="1">IF(B373="","",IF(ISERROR(F372),0,INDEX(INDIRECT("'"&amp;INDEX('הוראות שימוש'!$A$33:$A$44,$B372)&amp;"'!c3:c1500"),$F372)))</f>
        <v/>
      </c>
      <c r="D372" s="95" t="str">
        <f ca="1">IF(B373="","",IF(ISERROR(F372),0,INDEX(INDIRECT("'"&amp;INDEX('הוראות שימוש'!$A$33:$A$44,$B372)&amp;"'!d3:d1500"),$F372)))</f>
        <v/>
      </c>
      <c r="E372" s="1">
        <f ca="1">IF(B372=B371,0,COUNTIF(INDIRECT("'"&amp;INDEX('הוראות שימוש'!$A$33:$A$44,$B372)&amp;"'!B2:B1501"),$A$2)+(COUNTIF(INDIRECT("'"&amp;INDEX('הוראות שימוש'!$A$33:$A$44,$B372)&amp;"'!B2:B1501"),$A$2)=0))</f>
        <v>0</v>
      </c>
      <c r="F372" s="1" t="e">
        <f ca="1">MATCH($A$2,INDIRECT("'"&amp;INDEX('הוראות שימוש'!$A$33:$A$44,$B372)&amp;"'!$B$"&amp;3+IF(B372&lt;&gt;B371,0,F371)&amp;":$B$1500"),0)+IF(B372&lt;&gt;B371,0,F371)</f>
        <v>#VALUE!</v>
      </c>
    </row>
    <row r="373" spans="1:6" x14ac:dyDescent="0.2">
      <c r="A373" s="91" t="str">
        <f t="shared" ca="1" si="7"/>
        <v/>
      </c>
      <c r="B373" s="91" t="str">
        <f ca="1">IF(OR(B372="",AND(B372=$B$6,ROW(B372)&gt;$E$6+6)),"",IF(ROW(B372)&gt;=ROW($B$6)+SUM(E$6:$E372)-1,IF(B372=12,1,B372+1),B372))</f>
        <v/>
      </c>
      <c r="C373" s="94" t="str">
        <f ca="1">IF(B374="","",IF(ISERROR(F373),0,INDEX(INDIRECT("'"&amp;INDEX('הוראות שימוש'!$A$33:$A$44,$B373)&amp;"'!c3:c1500"),$F373)))</f>
        <v/>
      </c>
      <c r="D373" s="95" t="str">
        <f ca="1">IF(B374="","",IF(ISERROR(F373),0,INDEX(INDIRECT("'"&amp;INDEX('הוראות שימוש'!$A$33:$A$44,$B373)&amp;"'!d3:d1500"),$F373)))</f>
        <v/>
      </c>
      <c r="E373" s="1">
        <f ca="1">IF(B373=B372,0,COUNTIF(INDIRECT("'"&amp;INDEX('הוראות שימוש'!$A$33:$A$44,$B373)&amp;"'!B2:B1501"),$A$2)+(COUNTIF(INDIRECT("'"&amp;INDEX('הוראות שימוש'!$A$33:$A$44,$B373)&amp;"'!B2:B1501"),$A$2)=0))</f>
        <v>0</v>
      </c>
      <c r="F373" s="1" t="e">
        <f ca="1">MATCH($A$2,INDIRECT("'"&amp;INDEX('הוראות שימוש'!$A$33:$A$44,$B373)&amp;"'!$B$"&amp;3+IF(B373&lt;&gt;B372,0,F372)&amp;":$B$1500"),0)+IF(B373&lt;&gt;B372,0,F372)</f>
        <v>#VALUE!</v>
      </c>
    </row>
    <row r="374" spans="1:6" x14ac:dyDescent="0.2">
      <c r="A374" s="91" t="str">
        <f t="shared" ca="1" si="7"/>
        <v/>
      </c>
      <c r="B374" s="91" t="str">
        <f ca="1">IF(OR(B373="",AND(B373=$B$6,ROW(B373)&gt;$E$6+6)),"",IF(ROW(B373)&gt;=ROW($B$6)+SUM(E$6:$E373)-1,IF(B373=12,1,B373+1),B373))</f>
        <v/>
      </c>
      <c r="C374" s="94" t="str">
        <f ca="1">IF(B375="","",IF(ISERROR(F374),0,INDEX(INDIRECT("'"&amp;INDEX('הוראות שימוש'!$A$33:$A$44,$B374)&amp;"'!c3:c1500"),$F374)))</f>
        <v/>
      </c>
      <c r="D374" s="95" t="str">
        <f ca="1">IF(B375="","",IF(ISERROR(F374),0,INDEX(INDIRECT("'"&amp;INDEX('הוראות שימוש'!$A$33:$A$44,$B374)&amp;"'!d3:d1500"),$F374)))</f>
        <v/>
      </c>
      <c r="E374" s="1">
        <f ca="1">IF(B374=B373,0,COUNTIF(INDIRECT("'"&amp;INDEX('הוראות שימוש'!$A$33:$A$44,$B374)&amp;"'!B2:B1501"),$A$2)+(COUNTIF(INDIRECT("'"&amp;INDEX('הוראות שימוש'!$A$33:$A$44,$B374)&amp;"'!B2:B1501"),$A$2)=0))</f>
        <v>0</v>
      </c>
      <c r="F374" s="1" t="e">
        <f ca="1">MATCH($A$2,INDIRECT("'"&amp;INDEX('הוראות שימוש'!$A$33:$A$44,$B374)&amp;"'!$B$"&amp;3+IF(B374&lt;&gt;B373,0,F373)&amp;":$B$1500"),0)+IF(B374&lt;&gt;B373,0,F373)</f>
        <v>#VALUE!</v>
      </c>
    </row>
    <row r="375" spans="1:6" x14ac:dyDescent="0.2">
      <c r="A375" s="91" t="str">
        <f t="shared" ca="1" si="7"/>
        <v/>
      </c>
      <c r="B375" s="91" t="str">
        <f ca="1">IF(OR(B374="",AND(B374=$B$6,ROW(B374)&gt;$E$6+6)),"",IF(ROW(B374)&gt;=ROW($B$6)+SUM(E$6:$E374)-1,IF(B374=12,1,B374+1),B374))</f>
        <v/>
      </c>
      <c r="C375" s="94" t="str">
        <f ca="1">IF(B376="","",IF(ISERROR(F375),0,INDEX(INDIRECT("'"&amp;INDEX('הוראות שימוש'!$A$33:$A$44,$B375)&amp;"'!c3:c1500"),$F375)))</f>
        <v/>
      </c>
      <c r="D375" s="95" t="str">
        <f ca="1">IF(B376="","",IF(ISERROR(F375),0,INDEX(INDIRECT("'"&amp;INDEX('הוראות שימוש'!$A$33:$A$44,$B375)&amp;"'!d3:d1500"),$F375)))</f>
        <v/>
      </c>
      <c r="E375" s="1">
        <f ca="1">IF(B375=B374,0,COUNTIF(INDIRECT("'"&amp;INDEX('הוראות שימוש'!$A$33:$A$44,$B375)&amp;"'!B2:B1501"),$A$2)+(COUNTIF(INDIRECT("'"&amp;INDEX('הוראות שימוש'!$A$33:$A$44,$B375)&amp;"'!B2:B1501"),$A$2)=0))</f>
        <v>0</v>
      </c>
      <c r="F375" s="1" t="e">
        <f ca="1">MATCH($A$2,INDIRECT("'"&amp;INDEX('הוראות שימוש'!$A$33:$A$44,$B375)&amp;"'!$B$"&amp;3+IF(B375&lt;&gt;B374,0,F374)&amp;":$B$1500"),0)+IF(B375&lt;&gt;B374,0,F374)</f>
        <v>#VALUE!</v>
      </c>
    </row>
    <row r="376" spans="1:6" x14ac:dyDescent="0.2">
      <c r="A376" s="91" t="str">
        <f t="shared" ca="1" si="7"/>
        <v/>
      </c>
      <c r="B376" s="91" t="str">
        <f ca="1">IF(OR(B375="",AND(B375=$B$6,ROW(B375)&gt;$E$6+6)),"",IF(ROW(B375)&gt;=ROW($B$6)+SUM(E$6:$E375)-1,IF(B375=12,1,B375+1),B375))</f>
        <v/>
      </c>
      <c r="C376" s="94" t="str">
        <f ca="1">IF(B377="","",IF(ISERROR(F376),0,INDEX(INDIRECT("'"&amp;INDEX('הוראות שימוש'!$A$33:$A$44,$B376)&amp;"'!c3:c1500"),$F376)))</f>
        <v/>
      </c>
      <c r="D376" s="95" t="str">
        <f ca="1">IF(B377="","",IF(ISERROR(F376),0,INDEX(INDIRECT("'"&amp;INDEX('הוראות שימוש'!$A$33:$A$44,$B376)&amp;"'!d3:d1500"),$F376)))</f>
        <v/>
      </c>
      <c r="E376" s="1">
        <f ca="1">IF(B376=B375,0,COUNTIF(INDIRECT("'"&amp;INDEX('הוראות שימוש'!$A$33:$A$44,$B376)&amp;"'!B2:B1501"),$A$2)+(COUNTIF(INDIRECT("'"&amp;INDEX('הוראות שימוש'!$A$33:$A$44,$B376)&amp;"'!B2:B1501"),$A$2)=0))</f>
        <v>0</v>
      </c>
      <c r="F376" s="1" t="e">
        <f ca="1">MATCH($A$2,INDIRECT("'"&amp;INDEX('הוראות שימוש'!$A$33:$A$44,$B376)&amp;"'!$B$"&amp;3+IF(B376&lt;&gt;B375,0,F375)&amp;":$B$1500"),0)+IF(B376&lt;&gt;B375,0,F375)</f>
        <v>#VALUE!</v>
      </c>
    </row>
    <row r="377" spans="1:6" x14ac:dyDescent="0.2">
      <c r="A377" s="91" t="str">
        <f t="shared" ca="1" si="7"/>
        <v/>
      </c>
      <c r="B377" s="91" t="str">
        <f ca="1">IF(OR(B376="",AND(B376=$B$6,ROW(B376)&gt;$E$6+6)),"",IF(ROW(B376)&gt;=ROW($B$6)+SUM(E$6:$E376)-1,IF(B376=12,1,B376+1),B376))</f>
        <v/>
      </c>
      <c r="C377" s="94" t="str">
        <f ca="1">IF(B378="","",IF(ISERROR(F377),0,INDEX(INDIRECT("'"&amp;INDEX('הוראות שימוש'!$A$33:$A$44,$B377)&amp;"'!c3:c1500"),$F377)))</f>
        <v/>
      </c>
      <c r="D377" s="95" t="str">
        <f ca="1">IF(B378="","",IF(ISERROR(F377),0,INDEX(INDIRECT("'"&amp;INDEX('הוראות שימוש'!$A$33:$A$44,$B377)&amp;"'!d3:d1500"),$F377)))</f>
        <v/>
      </c>
      <c r="E377" s="1">
        <f ca="1">IF(B377=B376,0,COUNTIF(INDIRECT("'"&amp;INDEX('הוראות שימוש'!$A$33:$A$44,$B377)&amp;"'!B2:B1501"),$A$2)+(COUNTIF(INDIRECT("'"&amp;INDEX('הוראות שימוש'!$A$33:$A$44,$B377)&amp;"'!B2:B1501"),$A$2)=0))</f>
        <v>0</v>
      </c>
      <c r="F377" s="1" t="e">
        <f ca="1">MATCH($A$2,INDIRECT("'"&amp;INDEX('הוראות שימוש'!$A$33:$A$44,$B377)&amp;"'!$B$"&amp;3+IF(B377&lt;&gt;B376,0,F376)&amp;":$B$1500"),0)+IF(B377&lt;&gt;B376,0,F376)</f>
        <v>#VALUE!</v>
      </c>
    </row>
    <row r="378" spans="1:6" x14ac:dyDescent="0.2">
      <c r="A378" s="91" t="str">
        <f t="shared" ca="1" si="7"/>
        <v/>
      </c>
      <c r="B378" s="91" t="str">
        <f ca="1">IF(OR(B377="",AND(B377=$B$6,ROW(B377)&gt;$E$6+6)),"",IF(ROW(B377)&gt;=ROW($B$6)+SUM(E$6:$E377)-1,IF(B377=12,1,B377+1),B377))</f>
        <v/>
      </c>
      <c r="C378" s="94" t="str">
        <f ca="1">IF(B379="","",IF(ISERROR(F378),0,INDEX(INDIRECT("'"&amp;INDEX('הוראות שימוש'!$A$33:$A$44,$B378)&amp;"'!c3:c1500"),$F378)))</f>
        <v/>
      </c>
      <c r="D378" s="95" t="str">
        <f ca="1">IF(B379="","",IF(ISERROR(F378),0,INDEX(INDIRECT("'"&amp;INDEX('הוראות שימוש'!$A$33:$A$44,$B378)&amp;"'!d3:d1500"),$F378)))</f>
        <v/>
      </c>
      <c r="E378" s="1">
        <f ca="1">IF(B378=B377,0,COUNTIF(INDIRECT("'"&amp;INDEX('הוראות שימוש'!$A$33:$A$44,$B378)&amp;"'!B2:B1501"),$A$2)+(COUNTIF(INDIRECT("'"&amp;INDEX('הוראות שימוש'!$A$33:$A$44,$B378)&amp;"'!B2:B1501"),$A$2)=0))</f>
        <v>0</v>
      </c>
      <c r="F378" s="1" t="e">
        <f ca="1">MATCH($A$2,INDIRECT("'"&amp;INDEX('הוראות שימוש'!$A$33:$A$44,$B378)&amp;"'!$B$"&amp;3+IF(B378&lt;&gt;B377,0,F377)&amp;":$B$1500"),0)+IF(B378&lt;&gt;B377,0,F377)</f>
        <v>#VALUE!</v>
      </c>
    </row>
    <row r="379" spans="1:6" x14ac:dyDescent="0.2">
      <c r="A379" s="91" t="str">
        <f t="shared" ca="1" si="7"/>
        <v/>
      </c>
      <c r="B379" s="91" t="str">
        <f ca="1">IF(OR(B378="",AND(B378=$B$6,ROW(B378)&gt;$E$6+6)),"",IF(ROW(B378)&gt;=ROW($B$6)+SUM(E$6:$E378)-1,IF(B378=12,1,B378+1),B378))</f>
        <v/>
      </c>
      <c r="C379" s="94" t="str">
        <f ca="1">IF(B380="","",IF(ISERROR(F379),0,INDEX(INDIRECT("'"&amp;INDEX('הוראות שימוש'!$A$33:$A$44,$B379)&amp;"'!c3:c1500"),$F379)))</f>
        <v/>
      </c>
      <c r="D379" s="95" t="str">
        <f ca="1">IF(B380="","",IF(ISERROR(F379),0,INDEX(INDIRECT("'"&amp;INDEX('הוראות שימוש'!$A$33:$A$44,$B379)&amp;"'!d3:d1500"),$F379)))</f>
        <v/>
      </c>
      <c r="E379" s="1">
        <f ca="1">IF(B379=B378,0,COUNTIF(INDIRECT("'"&amp;INDEX('הוראות שימוש'!$A$33:$A$44,$B379)&amp;"'!B2:B1501"),$A$2)+(COUNTIF(INDIRECT("'"&amp;INDEX('הוראות שימוש'!$A$33:$A$44,$B379)&amp;"'!B2:B1501"),$A$2)=0))</f>
        <v>0</v>
      </c>
      <c r="F379" s="1" t="e">
        <f ca="1">MATCH($A$2,INDIRECT("'"&amp;INDEX('הוראות שימוש'!$A$33:$A$44,$B379)&amp;"'!$B$"&amp;3+IF(B379&lt;&gt;B378,0,F378)&amp;":$B$1500"),0)+IF(B379&lt;&gt;B378,0,F378)</f>
        <v>#VALUE!</v>
      </c>
    </row>
    <row r="380" spans="1:6" x14ac:dyDescent="0.2">
      <c r="A380" s="91" t="str">
        <f t="shared" ca="1" si="7"/>
        <v/>
      </c>
      <c r="B380" s="91" t="str">
        <f ca="1">IF(OR(B379="",AND(B379=$B$6,ROW(B379)&gt;$E$6+6)),"",IF(ROW(B379)&gt;=ROW($B$6)+SUM(E$6:$E379)-1,IF(B379=12,1,B379+1),B379))</f>
        <v/>
      </c>
      <c r="C380" s="94" t="str">
        <f ca="1">IF(B381="","",IF(ISERROR(F380),0,INDEX(INDIRECT("'"&amp;INDEX('הוראות שימוש'!$A$33:$A$44,$B380)&amp;"'!c3:c1500"),$F380)))</f>
        <v/>
      </c>
      <c r="D380" s="95" t="str">
        <f ca="1">IF(B381="","",IF(ISERROR(F380),0,INDEX(INDIRECT("'"&amp;INDEX('הוראות שימוש'!$A$33:$A$44,$B380)&amp;"'!d3:d1500"),$F380)))</f>
        <v/>
      </c>
      <c r="E380" s="1">
        <f ca="1">IF(B380=B379,0,COUNTIF(INDIRECT("'"&amp;INDEX('הוראות שימוש'!$A$33:$A$44,$B380)&amp;"'!B2:B1501"),$A$2)+(COUNTIF(INDIRECT("'"&amp;INDEX('הוראות שימוש'!$A$33:$A$44,$B380)&amp;"'!B2:B1501"),$A$2)=0))</f>
        <v>0</v>
      </c>
      <c r="F380" s="1" t="e">
        <f ca="1">MATCH($A$2,INDIRECT("'"&amp;INDEX('הוראות שימוש'!$A$33:$A$44,$B380)&amp;"'!$B$"&amp;3+IF(B380&lt;&gt;B379,0,F379)&amp;":$B$1500"),0)+IF(B380&lt;&gt;B379,0,F379)</f>
        <v>#VALUE!</v>
      </c>
    </row>
    <row r="381" spans="1:6" x14ac:dyDescent="0.2">
      <c r="A381" s="91" t="str">
        <f t="shared" ca="1" si="7"/>
        <v/>
      </c>
      <c r="B381" s="91" t="str">
        <f ca="1">IF(OR(B380="",AND(B380=$B$6,ROW(B380)&gt;$E$6+6)),"",IF(ROW(B380)&gt;=ROW($B$6)+SUM(E$6:$E380)-1,IF(B380=12,1,B380+1),B380))</f>
        <v/>
      </c>
      <c r="C381" s="94" t="str">
        <f ca="1">IF(B382="","",IF(ISERROR(F381),0,INDEX(INDIRECT("'"&amp;INDEX('הוראות שימוש'!$A$33:$A$44,$B381)&amp;"'!c3:c1500"),$F381)))</f>
        <v/>
      </c>
      <c r="D381" s="95" t="str">
        <f ca="1">IF(B382="","",IF(ISERROR(F381),0,INDEX(INDIRECT("'"&amp;INDEX('הוראות שימוש'!$A$33:$A$44,$B381)&amp;"'!d3:d1500"),$F381)))</f>
        <v/>
      </c>
      <c r="E381" s="1">
        <f ca="1">IF(B381=B380,0,COUNTIF(INDIRECT("'"&amp;INDEX('הוראות שימוש'!$A$33:$A$44,$B381)&amp;"'!B2:B1501"),$A$2)+(COUNTIF(INDIRECT("'"&amp;INDEX('הוראות שימוש'!$A$33:$A$44,$B381)&amp;"'!B2:B1501"),$A$2)=0))</f>
        <v>0</v>
      </c>
      <c r="F381" s="1" t="e">
        <f ca="1">MATCH($A$2,INDIRECT("'"&amp;INDEX('הוראות שימוש'!$A$33:$A$44,$B381)&amp;"'!$B$"&amp;3+IF(B381&lt;&gt;B380,0,F380)&amp;":$B$1500"),0)+IF(B381&lt;&gt;B380,0,F380)</f>
        <v>#VALUE!</v>
      </c>
    </row>
    <row r="382" spans="1:6" x14ac:dyDescent="0.2">
      <c r="A382" s="91" t="str">
        <f t="shared" ca="1" si="7"/>
        <v/>
      </c>
      <c r="B382" s="91" t="str">
        <f ca="1">IF(OR(B381="",AND(B381=$B$6,ROW(B381)&gt;$E$6+6)),"",IF(ROW(B381)&gt;=ROW($B$6)+SUM(E$6:$E381)-1,IF(B381=12,1,B381+1),B381))</f>
        <v/>
      </c>
      <c r="C382" s="94" t="str">
        <f ca="1">IF(B383="","",IF(ISERROR(F382),0,INDEX(INDIRECT("'"&amp;INDEX('הוראות שימוש'!$A$33:$A$44,$B382)&amp;"'!c3:c1500"),$F382)))</f>
        <v/>
      </c>
      <c r="D382" s="95" t="str">
        <f ca="1">IF(B383="","",IF(ISERROR(F382),0,INDEX(INDIRECT("'"&amp;INDEX('הוראות שימוש'!$A$33:$A$44,$B382)&amp;"'!d3:d1500"),$F382)))</f>
        <v/>
      </c>
      <c r="E382" s="1">
        <f ca="1">IF(B382=B381,0,COUNTIF(INDIRECT("'"&amp;INDEX('הוראות שימוש'!$A$33:$A$44,$B382)&amp;"'!B2:B1501"),$A$2)+(COUNTIF(INDIRECT("'"&amp;INDEX('הוראות שימוש'!$A$33:$A$44,$B382)&amp;"'!B2:B1501"),$A$2)=0))</f>
        <v>0</v>
      </c>
      <c r="F382" s="1" t="e">
        <f ca="1">MATCH($A$2,INDIRECT("'"&amp;INDEX('הוראות שימוש'!$A$33:$A$44,$B382)&amp;"'!$B$"&amp;3+IF(B382&lt;&gt;B381,0,F381)&amp;":$B$1500"),0)+IF(B382&lt;&gt;B381,0,F381)</f>
        <v>#VALUE!</v>
      </c>
    </row>
    <row r="383" spans="1:6" x14ac:dyDescent="0.2">
      <c r="A383" s="91" t="str">
        <f t="shared" ca="1" si="7"/>
        <v/>
      </c>
      <c r="B383" s="91" t="str">
        <f ca="1">IF(OR(B382="",AND(B382=$B$6,ROW(B382)&gt;$E$6+6)),"",IF(ROW(B382)&gt;=ROW($B$6)+SUM(E$6:$E382)-1,IF(B382=12,1,B382+1),B382))</f>
        <v/>
      </c>
      <c r="C383" s="94" t="str">
        <f ca="1">IF(B384="","",IF(ISERROR(F383),0,INDEX(INDIRECT("'"&amp;INDEX('הוראות שימוש'!$A$33:$A$44,$B383)&amp;"'!c3:c1500"),$F383)))</f>
        <v/>
      </c>
      <c r="D383" s="95" t="str">
        <f ca="1">IF(B384="","",IF(ISERROR(F383),0,INDEX(INDIRECT("'"&amp;INDEX('הוראות שימוש'!$A$33:$A$44,$B383)&amp;"'!d3:d1500"),$F383)))</f>
        <v/>
      </c>
      <c r="E383" s="1">
        <f ca="1">IF(B383=B382,0,COUNTIF(INDIRECT("'"&amp;INDEX('הוראות שימוש'!$A$33:$A$44,$B383)&amp;"'!B2:B1501"),$A$2)+(COUNTIF(INDIRECT("'"&amp;INDEX('הוראות שימוש'!$A$33:$A$44,$B383)&amp;"'!B2:B1501"),$A$2)=0))</f>
        <v>0</v>
      </c>
      <c r="F383" s="1" t="e">
        <f ca="1">MATCH($A$2,INDIRECT("'"&amp;INDEX('הוראות שימוש'!$A$33:$A$44,$B383)&amp;"'!$B$"&amp;3+IF(B383&lt;&gt;B382,0,F382)&amp;":$B$1500"),0)+IF(B383&lt;&gt;B382,0,F382)</f>
        <v>#VALUE!</v>
      </c>
    </row>
    <row r="384" spans="1:6" x14ac:dyDescent="0.2">
      <c r="A384" s="91" t="str">
        <f t="shared" ca="1" si="7"/>
        <v/>
      </c>
      <c r="B384" s="91" t="str">
        <f ca="1">IF(OR(B383="",AND(B383=$B$6,ROW(B383)&gt;$E$6+6)),"",IF(ROW(B383)&gt;=ROW($B$6)+SUM(E$6:$E383)-1,IF(B383=12,1,B383+1),B383))</f>
        <v/>
      </c>
      <c r="C384" s="94" t="str">
        <f ca="1">IF(B385="","",IF(ISERROR(F384),0,INDEX(INDIRECT("'"&amp;INDEX('הוראות שימוש'!$A$33:$A$44,$B384)&amp;"'!c3:c1500"),$F384)))</f>
        <v/>
      </c>
      <c r="D384" s="95" t="str">
        <f ca="1">IF(B385="","",IF(ISERROR(F384),0,INDEX(INDIRECT("'"&amp;INDEX('הוראות שימוש'!$A$33:$A$44,$B384)&amp;"'!d3:d1500"),$F384)))</f>
        <v/>
      </c>
      <c r="E384" s="1">
        <f ca="1">IF(B384=B383,0,COUNTIF(INDIRECT("'"&amp;INDEX('הוראות שימוש'!$A$33:$A$44,$B384)&amp;"'!B2:B1501"),$A$2)+(COUNTIF(INDIRECT("'"&amp;INDEX('הוראות שימוש'!$A$33:$A$44,$B384)&amp;"'!B2:B1501"),$A$2)=0))</f>
        <v>0</v>
      </c>
      <c r="F384" s="1" t="e">
        <f ca="1">MATCH($A$2,INDIRECT("'"&amp;INDEX('הוראות שימוש'!$A$33:$A$44,$B384)&amp;"'!$B$"&amp;3+IF(B384&lt;&gt;B383,0,F383)&amp;":$B$1500"),0)+IF(B384&lt;&gt;B383,0,F383)</f>
        <v>#VALUE!</v>
      </c>
    </row>
    <row r="385" spans="1:6" x14ac:dyDescent="0.2">
      <c r="A385" s="91" t="str">
        <f t="shared" ca="1" si="7"/>
        <v/>
      </c>
      <c r="B385" s="91" t="str">
        <f ca="1">IF(OR(B384="",AND(B384=$B$6,ROW(B384)&gt;$E$6+6)),"",IF(ROW(B384)&gt;=ROW($B$6)+SUM(E$6:$E384)-1,IF(B384=12,1,B384+1),B384))</f>
        <v/>
      </c>
      <c r="C385" s="94" t="str">
        <f ca="1">IF(B386="","",IF(ISERROR(F385),0,INDEX(INDIRECT("'"&amp;INDEX('הוראות שימוש'!$A$33:$A$44,$B385)&amp;"'!c3:c1500"),$F385)))</f>
        <v/>
      </c>
      <c r="D385" s="95" t="str">
        <f ca="1">IF(B386="","",IF(ISERROR(F385),0,INDEX(INDIRECT("'"&amp;INDEX('הוראות שימוש'!$A$33:$A$44,$B385)&amp;"'!d3:d1500"),$F385)))</f>
        <v/>
      </c>
      <c r="E385" s="1">
        <f ca="1">IF(B385=B384,0,COUNTIF(INDIRECT("'"&amp;INDEX('הוראות שימוש'!$A$33:$A$44,$B385)&amp;"'!B2:B1501"),$A$2)+(COUNTIF(INDIRECT("'"&amp;INDEX('הוראות שימוש'!$A$33:$A$44,$B385)&amp;"'!B2:B1501"),$A$2)=0))</f>
        <v>0</v>
      </c>
      <c r="F385" s="1" t="e">
        <f ca="1">MATCH($A$2,INDIRECT("'"&amp;INDEX('הוראות שימוש'!$A$33:$A$44,$B385)&amp;"'!$B$"&amp;3+IF(B385&lt;&gt;B384,0,F384)&amp;":$B$1500"),0)+IF(B385&lt;&gt;B384,0,F384)</f>
        <v>#VALUE!</v>
      </c>
    </row>
    <row r="386" spans="1:6" x14ac:dyDescent="0.2">
      <c r="A386" s="91" t="str">
        <f t="shared" ca="1" si="7"/>
        <v/>
      </c>
      <c r="B386" s="91" t="str">
        <f ca="1">IF(OR(B385="",AND(B385=$B$6,ROW(B385)&gt;$E$6+6)),"",IF(ROW(B385)&gt;=ROW($B$6)+SUM(E$6:$E385)-1,IF(B385=12,1,B385+1),B385))</f>
        <v/>
      </c>
      <c r="C386" s="94" t="str">
        <f ca="1">IF(B387="","",IF(ISERROR(F386),0,INDEX(INDIRECT("'"&amp;INDEX('הוראות שימוש'!$A$33:$A$44,$B386)&amp;"'!c3:c1500"),$F386)))</f>
        <v/>
      </c>
      <c r="D386" s="95" t="str">
        <f ca="1">IF(B387="","",IF(ISERROR(F386),0,INDEX(INDIRECT("'"&amp;INDEX('הוראות שימוש'!$A$33:$A$44,$B386)&amp;"'!d3:d1500"),$F386)))</f>
        <v/>
      </c>
      <c r="E386" s="1">
        <f ca="1">IF(B386=B385,0,COUNTIF(INDIRECT("'"&amp;INDEX('הוראות שימוש'!$A$33:$A$44,$B386)&amp;"'!B2:B1501"),$A$2)+(COUNTIF(INDIRECT("'"&amp;INDEX('הוראות שימוש'!$A$33:$A$44,$B386)&amp;"'!B2:B1501"),$A$2)=0))</f>
        <v>0</v>
      </c>
      <c r="F386" s="1" t="e">
        <f ca="1">MATCH($A$2,INDIRECT("'"&amp;INDEX('הוראות שימוש'!$A$33:$A$44,$B386)&amp;"'!$B$"&amp;3+IF(B386&lt;&gt;B385,0,F385)&amp;":$B$1500"),0)+IF(B386&lt;&gt;B385,0,F385)</f>
        <v>#VALUE!</v>
      </c>
    </row>
    <row r="387" spans="1:6" x14ac:dyDescent="0.2">
      <c r="A387" s="91" t="str">
        <f t="shared" ca="1" si="7"/>
        <v/>
      </c>
      <c r="B387" s="91" t="str">
        <f ca="1">IF(OR(B386="",AND(B386=$B$6,ROW(B386)&gt;$E$6+6)),"",IF(ROW(B386)&gt;=ROW($B$6)+SUM(E$6:$E386)-1,IF(B386=12,1,B386+1),B386))</f>
        <v/>
      </c>
      <c r="C387" s="94" t="str">
        <f ca="1">IF(B388="","",IF(ISERROR(F387),0,INDEX(INDIRECT("'"&amp;INDEX('הוראות שימוש'!$A$33:$A$44,$B387)&amp;"'!c3:c1500"),$F387)))</f>
        <v/>
      </c>
      <c r="D387" s="95" t="str">
        <f ca="1">IF(B388="","",IF(ISERROR(F387),0,INDEX(INDIRECT("'"&amp;INDEX('הוראות שימוש'!$A$33:$A$44,$B387)&amp;"'!d3:d1500"),$F387)))</f>
        <v/>
      </c>
      <c r="E387" s="1">
        <f ca="1">IF(B387=B386,0,COUNTIF(INDIRECT("'"&amp;INDEX('הוראות שימוש'!$A$33:$A$44,$B387)&amp;"'!B2:B1501"),$A$2)+(COUNTIF(INDIRECT("'"&amp;INDEX('הוראות שימוש'!$A$33:$A$44,$B387)&amp;"'!B2:B1501"),$A$2)=0))</f>
        <v>0</v>
      </c>
      <c r="F387" s="1" t="e">
        <f ca="1">MATCH($A$2,INDIRECT("'"&amp;INDEX('הוראות שימוש'!$A$33:$A$44,$B387)&amp;"'!$B$"&amp;3+IF(B387&lt;&gt;B386,0,F386)&amp;":$B$1500"),0)+IF(B387&lt;&gt;B386,0,F386)</f>
        <v>#VALUE!</v>
      </c>
    </row>
    <row r="388" spans="1:6" x14ac:dyDescent="0.2">
      <c r="A388" s="91" t="str">
        <f t="shared" ca="1" si="7"/>
        <v/>
      </c>
      <c r="B388" s="91" t="str">
        <f ca="1">IF(OR(B387="",AND(B387=$B$6,ROW(B387)&gt;$E$6+6)),"",IF(ROW(B387)&gt;=ROW($B$6)+SUM(E$6:$E387)-1,IF(B387=12,1,B387+1),B387))</f>
        <v/>
      </c>
      <c r="C388" s="94" t="str">
        <f ca="1">IF(B389="","",IF(ISERROR(F388),0,INDEX(INDIRECT("'"&amp;INDEX('הוראות שימוש'!$A$33:$A$44,$B388)&amp;"'!c3:c1500"),$F388)))</f>
        <v/>
      </c>
      <c r="D388" s="95" t="str">
        <f ca="1">IF(B389="","",IF(ISERROR(F388),0,INDEX(INDIRECT("'"&amp;INDEX('הוראות שימוש'!$A$33:$A$44,$B388)&amp;"'!d3:d1500"),$F388)))</f>
        <v/>
      </c>
      <c r="E388" s="1">
        <f ca="1">IF(B388=B387,0,COUNTIF(INDIRECT("'"&amp;INDEX('הוראות שימוש'!$A$33:$A$44,$B388)&amp;"'!B2:B1501"),$A$2)+(COUNTIF(INDIRECT("'"&amp;INDEX('הוראות שימוש'!$A$33:$A$44,$B388)&amp;"'!B2:B1501"),$A$2)=0))</f>
        <v>0</v>
      </c>
      <c r="F388" s="1" t="e">
        <f ca="1">MATCH($A$2,INDIRECT("'"&amp;INDEX('הוראות שימוש'!$A$33:$A$44,$B388)&amp;"'!$B$"&amp;3+IF(B388&lt;&gt;B387,0,F387)&amp;":$B$1500"),0)+IF(B388&lt;&gt;B387,0,F387)</f>
        <v>#VALUE!</v>
      </c>
    </row>
    <row r="389" spans="1:6" x14ac:dyDescent="0.2">
      <c r="A389" s="91" t="str">
        <f t="shared" ca="1" si="7"/>
        <v/>
      </c>
      <c r="B389" s="91" t="str">
        <f ca="1">IF(OR(B388="",AND(B388=$B$6,ROW(B388)&gt;$E$6+6)),"",IF(ROW(B388)&gt;=ROW($B$6)+SUM(E$6:$E388)-1,IF(B388=12,1,B388+1),B388))</f>
        <v/>
      </c>
      <c r="C389" s="94" t="str">
        <f ca="1">IF(B390="","",IF(ISERROR(F389),0,INDEX(INDIRECT("'"&amp;INDEX('הוראות שימוש'!$A$33:$A$44,$B389)&amp;"'!c3:c1500"),$F389)))</f>
        <v/>
      </c>
      <c r="D389" s="95" t="str">
        <f ca="1">IF(B390="","",IF(ISERROR(F389),0,INDEX(INDIRECT("'"&amp;INDEX('הוראות שימוש'!$A$33:$A$44,$B389)&amp;"'!d3:d1500"),$F389)))</f>
        <v/>
      </c>
      <c r="E389" s="1">
        <f ca="1">IF(B389=B388,0,COUNTIF(INDIRECT("'"&amp;INDEX('הוראות שימוש'!$A$33:$A$44,$B389)&amp;"'!B2:B1501"),$A$2)+(COUNTIF(INDIRECT("'"&amp;INDEX('הוראות שימוש'!$A$33:$A$44,$B389)&amp;"'!B2:B1501"),$A$2)=0))</f>
        <v>0</v>
      </c>
      <c r="F389" s="1" t="e">
        <f ca="1">MATCH($A$2,INDIRECT("'"&amp;INDEX('הוראות שימוש'!$A$33:$A$44,$B389)&amp;"'!$B$"&amp;3+IF(B389&lt;&gt;B388,0,F388)&amp;":$B$1500"),0)+IF(B389&lt;&gt;B388,0,F388)</f>
        <v>#VALUE!</v>
      </c>
    </row>
    <row r="390" spans="1:6" x14ac:dyDescent="0.2">
      <c r="A390" s="91" t="str">
        <f t="shared" ca="1" si="7"/>
        <v/>
      </c>
      <c r="B390" s="91" t="str">
        <f ca="1">IF(OR(B389="",AND(B389=$B$6,ROW(B389)&gt;$E$6+6)),"",IF(ROW(B389)&gt;=ROW($B$6)+SUM(E$6:$E389)-1,IF(B389=12,1,B389+1),B389))</f>
        <v/>
      </c>
      <c r="C390" s="94" t="str">
        <f ca="1">IF(B391="","",IF(ISERROR(F390),0,INDEX(INDIRECT("'"&amp;INDEX('הוראות שימוש'!$A$33:$A$44,$B390)&amp;"'!c3:c1500"),$F390)))</f>
        <v/>
      </c>
      <c r="D390" s="95" t="str">
        <f ca="1">IF(B391="","",IF(ISERROR(F390),0,INDEX(INDIRECT("'"&amp;INDEX('הוראות שימוש'!$A$33:$A$44,$B390)&amp;"'!d3:d1500"),$F390)))</f>
        <v/>
      </c>
      <c r="E390" s="1">
        <f ca="1">IF(B390=B389,0,COUNTIF(INDIRECT("'"&amp;INDEX('הוראות שימוש'!$A$33:$A$44,$B390)&amp;"'!B2:B1501"),$A$2)+(COUNTIF(INDIRECT("'"&amp;INDEX('הוראות שימוש'!$A$33:$A$44,$B390)&amp;"'!B2:B1501"),$A$2)=0))</f>
        <v>0</v>
      </c>
      <c r="F390" s="1" t="e">
        <f ca="1">MATCH($A$2,INDIRECT("'"&amp;INDEX('הוראות שימוש'!$A$33:$A$44,$B390)&amp;"'!$B$"&amp;3+IF(B390&lt;&gt;B389,0,F389)&amp;":$B$1500"),0)+IF(B390&lt;&gt;B389,0,F389)</f>
        <v>#VALUE!</v>
      </c>
    </row>
    <row r="391" spans="1:6" x14ac:dyDescent="0.2">
      <c r="A391" s="91" t="str">
        <f t="shared" ca="1" si="7"/>
        <v/>
      </c>
      <c r="B391" s="91" t="str">
        <f ca="1">IF(OR(B390="",AND(B390=$B$6,ROW(B390)&gt;$E$6+6)),"",IF(ROW(B390)&gt;=ROW($B$6)+SUM(E$6:$E390)-1,IF(B390=12,1,B390+1),B390))</f>
        <v/>
      </c>
      <c r="C391" s="94" t="str">
        <f ca="1">IF(B392="","",IF(ISERROR(F391),0,INDEX(INDIRECT("'"&amp;INDEX('הוראות שימוש'!$A$33:$A$44,$B391)&amp;"'!c3:c1500"),$F391)))</f>
        <v/>
      </c>
      <c r="D391" s="95" t="str">
        <f ca="1">IF(B392="","",IF(ISERROR(F391),0,INDEX(INDIRECT("'"&amp;INDEX('הוראות שימוש'!$A$33:$A$44,$B391)&amp;"'!d3:d1500"),$F391)))</f>
        <v/>
      </c>
      <c r="E391" s="1">
        <f ca="1">IF(B391=B390,0,COUNTIF(INDIRECT("'"&amp;INDEX('הוראות שימוש'!$A$33:$A$44,$B391)&amp;"'!B2:B1501"),$A$2)+(COUNTIF(INDIRECT("'"&amp;INDEX('הוראות שימוש'!$A$33:$A$44,$B391)&amp;"'!B2:B1501"),$A$2)=0))</f>
        <v>0</v>
      </c>
      <c r="F391" s="1" t="e">
        <f ca="1">MATCH($A$2,INDIRECT("'"&amp;INDEX('הוראות שימוש'!$A$33:$A$44,$B391)&amp;"'!$B$"&amp;3+IF(B391&lt;&gt;B390,0,F390)&amp;":$B$1500"),0)+IF(B391&lt;&gt;B390,0,F390)</f>
        <v>#VALUE!</v>
      </c>
    </row>
    <row r="392" spans="1:6" x14ac:dyDescent="0.2">
      <c r="A392" s="91" t="str">
        <f t="shared" ca="1" si="7"/>
        <v/>
      </c>
      <c r="B392" s="91" t="str">
        <f ca="1">IF(OR(B391="",AND(B391=$B$6,ROW(B391)&gt;$E$6+6)),"",IF(ROW(B391)&gt;=ROW($B$6)+SUM(E$6:$E391)-1,IF(B391=12,1,B391+1),B391))</f>
        <v/>
      </c>
      <c r="C392" s="94" t="str">
        <f ca="1">IF(B393="","",IF(ISERROR(F392),0,INDEX(INDIRECT("'"&amp;INDEX('הוראות שימוש'!$A$33:$A$44,$B392)&amp;"'!c3:c1500"),$F392)))</f>
        <v/>
      </c>
      <c r="D392" s="95" t="str">
        <f ca="1">IF(B393="","",IF(ISERROR(F392),0,INDEX(INDIRECT("'"&amp;INDEX('הוראות שימוש'!$A$33:$A$44,$B392)&amp;"'!d3:d1500"),$F392)))</f>
        <v/>
      </c>
      <c r="E392" s="1">
        <f ca="1">IF(B392=B391,0,COUNTIF(INDIRECT("'"&amp;INDEX('הוראות שימוש'!$A$33:$A$44,$B392)&amp;"'!B2:B1501"),$A$2)+(COUNTIF(INDIRECT("'"&amp;INDEX('הוראות שימוש'!$A$33:$A$44,$B392)&amp;"'!B2:B1501"),$A$2)=0))</f>
        <v>0</v>
      </c>
      <c r="F392" s="1" t="e">
        <f ca="1">MATCH($A$2,INDIRECT("'"&amp;INDEX('הוראות שימוש'!$A$33:$A$44,$B392)&amp;"'!$B$"&amp;3+IF(B392&lt;&gt;B391,0,F391)&amp;":$B$1500"),0)+IF(B392&lt;&gt;B391,0,F391)</f>
        <v>#VALUE!</v>
      </c>
    </row>
    <row r="393" spans="1:6" x14ac:dyDescent="0.2">
      <c r="A393" s="91" t="str">
        <f t="shared" ca="1" si="7"/>
        <v/>
      </c>
      <c r="B393" s="91" t="str">
        <f ca="1">IF(OR(B392="",AND(B392=$B$6,ROW(B392)&gt;$E$6+6)),"",IF(ROW(B392)&gt;=ROW($B$6)+SUM(E$6:$E392)-1,IF(B392=12,1,B392+1),B392))</f>
        <v/>
      </c>
      <c r="C393" s="94" t="str">
        <f ca="1">IF(B394="","",IF(ISERROR(F393),0,INDEX(INDIRECT("'"&amp;INDEX('הוראות שימוש'!$A$33:$A$44,$B393)&amp;"'!c3:c1500"),$F393)))</f>
        <v/>
      </c>
      <c r="D393" s="95" t="str">
        <f ca="1">IF(B394="","",IF(ISERROR(F393),0,INDEX(INDIRECT("'"&amp;INDEX('הוראות שימוש'!$A$33:$A$44,$B393)&amp;"'!d3:d1500"),$F393)))</f>
        <v/>
      </c>
      <c r="E393" s="1">
        <f ca="1">IF(B393=B392,0,COUNTIF(INDIRECT("'"&amp;INDEX('הוראות שימוש'!$A$33:$A$44,$B393)&amp;"'!B2:B1501"),$A$2)+(COUNTIF(INDIRECT("'"&amp;INDEX('הוראות שימוש'!$A$33:$A$44,$B393)&amp;"'!B2:B1501"),$A$2)=0))</f>
        <v>0</v>
      </c>
      <c r="F393" s="1" t="e">
        <f ca="1">MATCH($A$2,INDIRECT("'"&amp;INDEX('הוראות שימוש'!$A$33:$A$44,$B393)&amp;"'!$B$"&amp;3+IF(B393&lt;&gt;B392,0,F392)&amp;":$B$1500"),0)+IF(B393&lt;&gt;B392,0,F392)</f>
        <v>#VALUE!</v>
      </c>
    </row>
    <row r="394" spans="1:6" x14ac:dyDescent="0.2">
      <c r="A394" s="91" t="str">
        <f t="shared" ca="1" si="7"/>
        <v/>
      </c>
      <c r="B394" s="91" t="str">
        <f ca="1">IF(OR(B393="",AND(B393=$B$6,ROW(B393)&gt;$E$6+6)),"",IF(ROW(B393)&gt;=ROW($B$6)+SUM(E$6:$E393)-1,IF(B393=12,1,B393+1),B393))</f>
        <v/>
      </c>
      <c r="C394" s="94" t="str">
        <f ca="1">IF(B395="","",IF(ISERROR(F394),0,INDEX(INDIRECT("'"&amp;INDEX('הוראות שימוש'!$A$33:$A$44,$B394)&amp;"'!c3:c1500"),$F394)))</f>
        <v/>
      </c>
      <c r="D394" s="95" t="str">
        <f ca="1">IF(B395="","",IF(ISERROR(F394),0,INDEX(INDIRECT("'"&amp;INDEX('הוראות שימוש'!$A$33:$A$44,$B394)&amp;"'!d3:d1500"),$F394)))</f>
        <v/>
      </c>
      <c r="E394" s="1">
        <f ca="1">IF(B394=B393,0,COUNTIF(INDIRECT("'"&amp;INDEX('הוראות שימוש'!$A$33:$A$44,$B394)&amp;"'!B2:B1501"),$A$2)+(COUNTIF(INDIRECT("'"&amp;INDEX('הוראות שימוש'!$A$33:$A$44,$B394)&amp;"'!B2:B1501"),$A$2)=0))</f>
        <v>0</v>
      </c>
      <c r="F394" s="1" t="e">
        <f ca="1">MATCH($A$2,INDIRECT("'"&amp;INDEX('הוראות שימוש'!$A$33:$A$44,$B394)&amp;"'!$B$"&amp;3+IF(B394&lt;&gt;B393,0,F393)&amp;":$B$1500"),0)+IF(B394&lt;&gt;B393,0,F393)</f>
        <v>#VALUE!</v>
      </c>
    </row>
    <row r="395" spans="1:6" x14ac:dyDescent="0.2">
      <c r="A395" s="91" t="str">
        <f t="shared" ca="1" si="7"/>
        <v/>
      </c>
      <c r="B395" s="91" t="str">
        <f ca="1">IF(OR(B394="",AND(B394=$B$6,ROW(B394)&gt;$E$6+6)),"",IF(ROW(B394)&gt;=ROW($B$6)+SUM(E$6:$E394)-1,IF(B394=12,1,B394+1),B394))</f>
        <v/>
      </c>
      <c r="C395" s="94" t="str">
        <f ca="1">IF(B396="","",IF(ISERROR(F395),0,INDEX(INDIRECT("'"&amp;INDEX('הוראות שימוש'!$A$33:$A$44,$B395)&amp;"'!c3:c1500"),$F395)))</f>
        <v/>
      </c>
      <c r="D395" s="95" t="str">
        <f ca="1">IF(B396="","",IF(ISERROR(F395),0,INDEX(INDIRECT("'"&amp;INDEX('הוראות שימוש'!$A$33:$A$44,$B395)&amp;"'!d3:d1500"),$F395)))</f>
        <v/>
      </c>
      <c r="E395" s="1">
        <f ca="1">IF(B395=B394,0,COUNTIF(INDIRECT("'"&amp;INDEX('הוראות שימוש'!$A$33:$A$44,$B395)&amp;"'!B2:B1501"),$A$2)+(COUNTIF(INDIRECT("'"&amp;INDEX('הוראות שימוש'!$A$33:$A$44,$B395)&amp;"'!B2:B1501"),$A$2)=0))</f>
        <v>0</v>
      </c>
      <c r="F395" s="1" t="e">
        <f ca="1">MATCH($A$2,INDIRECT("'"&amp;INDEX('הוראות שימוש'!$A$33:$A$44,$B395)&amp;"'!$B$"&amp;3+IF(B395&lt;&gt;B394,0,F394)&amp;":$B$1500"),0)+IF(B395&lt;&gt;B394,0,F394)</f>
        <v>#VALUE!</v>
      </c>
    </row>
    <row r="396" spans="1:6" x14ac:dyDescent="0.2">
      <c r="A396" s="91" t="str">
        <f t="shared" ca="1" si="7"/>
        <v/>
      </c>
      <c r="B396" s="91" t="str">
        <f ca="1">IF(OR(B395="",AND(B395=$B$6,ROW(B395)&gt;$E$6+6)),"",IF(ROW(B395)&gt;=ROW($B$6)+SUM(E$6:$E395)-1,IF(B395=12,1,B395+1),B395))</f>
        <v/>
      </c>
      <c r="C396" s="94" t="str">
        <f ca="1">IF(B397="","",IF(ISERROR(F396),0,INDEX(INDIRECT("'"&amp;INDEX('הוראות שימוש'!$A$33:$A$44,$B396)&amp;"'!c3:c1500"),$F396)))</f>
        <v/>
      </c>
      <c r="D396" s="95" t="str">
        <f ca="1">IF(B397="","",IF(ISERROR(F396),0,INDEX(INDIRECT("'"&amp;INDEX('הוראות שימוש'!$A$33:$A$44,$B396)&amp;"'!d3:d1500"),$F396)))</f>
        <v/>
      </c>
      <c r="E396" s="1">
        <f ca="1">IF(B396=B395,0,COUNTIF(INDIRECT("'"&amp;INDEX('הוראות שימוש'!$A$33:$A$44,$B396)&amp;"'!B2:B1501"),$A$2)+(COUNTIF(INDIRECT("'"&amp;INDEX('הוראות שימוש'!$A$33:$A$44,$B396)&amp;"'!B2:B1501"),$A$2)=0))</f>
        <v>0</v>
      </c>
      <c r="F396" s="1" t="e">
        <f ca="1">MATCH($A$2,INDIRECT("'"&amp;INDEX('הוראות שימוש'!$A$33:$A$44,$B396)&amp;"'!$B$"&amp;3+IF(B396&lt;&gt;B395,0,F395)&amp;":$B$1500"),0)+IF(B396&lt;&gt;B395,0,F395)</f>
        <v>#VALUE!</v>
      </c>
    </row>
    <row r="397" spans="1:6" x14ac:dyDescent="0.2">
      <c r="A397" s="91" t="str">
        <f t="shared" ca="1" si="7"/>
        <v/>
      </c>
      <c r="B397" s="91" t="str">
        <f ca="1">IF(OR(B396="",AND(B396=$B$6,ROW(B396)&gt;$E$6+6)),"",IF(ROW(B396)&gt;=ROW($B$6)+SUM(E$6:$E396)-1,IF(B396=12,1,B396+1),B396))</f>
        <v/>
      </c>
      <c r="C397" s="94" t="str">
        <f ca="1">IF(B398="","",IF(ISERROR(F397),0,INDEX(INDIRECT("'"&amp;INDEX('הוראות שימוש'!$A$33:$A$44,$B397)&amp;"'!c3:c1500"),$F397)))</f>
        <v/>
      </c>
      <c r="D397" s="95" t="str">
        <f ca="1">IF(B398="","",IF(ISERROR(F397),0,INDEX(INDIRECT("'"&amp;INDEX('הוראות שימוש'!$A$33:$A$44,$B397)&amp;"'!d3:d1500"),$F397)))</f>
        <v/>
      </c>
      <c r="E397" s="1">
        <f ca="1">IF(B397=B396,0,COUNTIF(INDIRECT("'"&amp;INDEX('הוראות שימוש'!$A$33:$A$44,$B397)&amp;"'!B2:B1501"),$A$2)+(COUNTIF(INDIRECT("'"&amp;INDEX('הוראות שימוש'!$A$33:$A$44,$B397)&amp;"'!B2:B1501"),$A$2)=0))</f>
        <v>0</v>
      </c>
      <c r="F397" s="1" t="e">
        <f ca="1">MATCH($A$2,INDIRECT("'"&amp;INDEX('הוראות שימוש'!$A$33:$A$44,$B397)&amp;"'!$B$"&amp;3+IF(B397&lt;&gt;B396,0,F396)&amp;":$B$1500"),0)+IF(B397&lt;&gt;B396,0,F396)</f>
        <v>#VALUE!</v>
      </c>
    </row>
    <row r="398" spans="1:6" x14ac:dyDescent="0.2">
      <c r="A398" s="91" t="str">
        <f t="shared" ca="1" si="7"/>
        <v/>
      </c>
      <c r="B398" s="91" t="str">
        <f ca="1">IF(OR(B397="",AND(B397=$B$6,ROW(B397)&gt;$E$6+6)),"",IF(ROW(B397)&gt;=ROW($B$6)+SUM(E$6:$E397)-1,IF(B397=12,1,B397+1),B397))</f>
        <v/>
      </c>
      <c r="C398" s="94" t="str">
        <f ca="1">IF(B399="","",IF(ISERROR(F398),0,INDEX(INDIRECT("'"&amp;INDEX('הוראות שימוש'!$A$33:$A$44,$B398)&amp;"'!c3:c1500"),$F398)))</f>
        <v/>
      </c>
      <c r="D398" s="95" t="str">
        <f ca="1">IF(B399="","",IF(ISERROR(F398),0,INDEX(INDIRECT("'"&amp;INDEX('הוראות שימוש'!$A$33:$A$44,$B398)&amp;"'!d3:d1500"),$F398)))</f>
        <v/>
      </c>
      <c r="E398" s="1">
        <f ca="1">IF(B398=B397,0,COUNTIF(INDIRECT("'"&amp;INDEX('הוראות שימוש'!$A$33:$A$44,$B398)&amp;"'!B2:B1501"),$A$2)+(COUNTIF(INDIRECT("'"&amp;INDEX('הוראות שימוש'!$A$33:$A$44,$B398)&amp;"'!B2:B1501"),$A$2)=0))</f>
        <v>0</v>
      </c>
      <c r="F398" s="1" t="e">
        <f ca="1">MATCH($A$2,INDIRECT("'"&amp;INDEX('הוראות שימוש'!$A$33:$A$44,$B398)&amp;"'!$B$"&amp;3+IF(B398&lt;&gt;B397,0,F397)&amp;":$B$1500"),0)+IF(B398&lt;&gt;B397,0,F397)</f>
        <v>#VALUE!</v>
      </c>
    </row>
    <row r="399" spans="1:6" x14ac:dyDescent="0.2">
      <c r="A399" s="91" t="str">
        <f t="shared" ca="1" si="7"/>
        <v/>
      </c>
      <c r="B399" s="91" t="str">
        <f ca="1">IF(OR(B398="",AND(B398=$B$6,ROW(B398)&gt;$E$6+6)),"",IF(ROW(B398)&gt;=ROW($B$6)+SUM(E$6:$E398)-1,IF(B398=12,1,B398+1),B398))</f>
        <v/>
      </c>
      <c r="C399" s="94" t="str">
        <f ca="1">IF(B400="","",IF(ISERROR(F399),0,INDEX(INDIRECT("'"&amp;INDEX('הוראות שימוש'!$A$33:$A$44,$B399)&amp;"'!c3:c1500"),$F399)))</f>
        <v/>
      </c>
      <c r="D399" s="95" t="str">
        <f ca="1">IF(B400="","",IF(ISERROR(F399),0,INDEX(INDIRECT("'"&amp;INDEX('הוראות שימוש'!$A$33:$A$44,$B399)&amp;"'!d3:d1500"),$F399)))</f>
        <v/>
      </c>
      <c r="E399" s="1">
        <f ca="1">IF(B399=B398,0,COUNTIF(INDIRECT("'"&amp;INDEX('הוראות שימוש'!$A$33:$A$44,$B399)&amp;"'!B2:B1501"),$A$2)+(COUNTIF(INDIRECT("'"&amp;INDEX('הוראות שימוש'!$A$33:$A$44,$B399)&amp;"'!B2:B1501"),$A$2)=0))</f>
        <v>0</v>
      </c>
      <c r="F399" s="1" t="e">
        <f ca="1">MATCH($A$2,INDIRECT("'"&amp;INDEX('הוראות שימוש'!$A$33:$A$44,$B399)&amp;"'!$B$"&amp;3+IF(B399&lt;&gt;B398,0,F398)&amp;":$B$1500"),0)+IF(B399&lt;&gt;B398,0,F398)</f>
        <v>#VALUE!</v>
      </c>
    </row>
    <row r="400" spans="1:6" x14ac:dyDescent="0.2">
      <c r="A400" s="91" t="str">
        <f t="shared" ca="1" si="7"/>
        <v/>
      </c>
      <c r="B400" s="91" t="str">
        <f ca="1">IF(OR(B399="",AND(B399=$B$6,ROW(B399)&gt;$E$6+6)),"",IF(ROW(B399)&gt;=ROW($B$6)+SUM(E$6:$E399)-1,IF(B399=12,1,B399+1),B399))</f>
        <v/>
      </c>
      <c r="C400" s="94" t="str">
        <f ca="1">IF(B401="","",IF(ISERROR(F400),0,INDEX(INDIRECT("'"&amp;INDEX('הוראות שימוש'!$A$33:$A$44,$B400)&amp;"'!c3:c1500"),$F400)))</f>
        <v/>
      </c>
      <c r="D400" s="95" t="str">
        <f ca="1">IF(B401="","",IF(ISERROR(F400),0,INDEX(INDIRECT("'"&amp;INDEX('הוראות שימוש'!$A$33:$A$44,$B400)&amp;"'!d3:d1500"),$F400)))</f>
        <v/>
      </c>
      <c r="E400" s="1">
        <f ca="1">IF(B400=B399,0,COUNTIF(INDIRECT("'"&amp;INDEX('הוראות שימוש'!$A$33:$A$44,$B400)&amp;"'!B2:B1501"),$A$2)+(COUNTIF(INDIRECT("'"&amp;INDEX('הוראות שימוש'!$A$33:$A$44,$B400)&amp;"'!B2:B1501"),$A$2)=0))</f>
        <v>0</v>
      </c>
      <c r="F400" s="1" t="e">
        <f ca="1">MATCH($A$2,INDIRECT("'"&amp;INDEX('הוראות שימוש'!$A$33:$A$44,$B400)&amp;"'!$B$"&amp;3+IF(B400&lt;&gt;B399,0,F399)&amp;":$B$1500"),0)+IF(B400&lt;&gt;B399,0,F399)</f>
        <v>#VALUE!</v>
      </c>
    </row>
    <row r="401" spans="1:6" x14ac:dyDescent="0.2">
      <c r="A401" s="91" t="str">
        <f t="shared" ca="1" si="7"/>
        <v/>
      </c>
      <c r="B401" s="91" t="str">
        <f ca="1">IF(OR(B400="",AND(B400=$B$6,ROW(B400)&gt;$E$6+6)),"",IF(ROW(B400)&gt;=ROW($B$6)+SUM(E$6:$E400)-1,IF(B400=12,1,B400+1),B400))</f>
        <v/>
      </c>
      <c r="C401" s="94" t="str">
        <f ca="1">IF(B402="","",IF(ISERROR(F401),0,INDEX(INDIRECT("'"&amp;INDEX('הוראות שימוש'!$A$33:$A$44,$B401)&amp;"'!c3:c1500"),$F401)))</f>
        <v/>
      </c>
      <c r="D401" s="95" t="str">
        <f ca="1">IF(B402="","",IF(ISERROR(F401),0,INDEX(INDIRECT("'"&amp;INDEX('הוראות שימוש'!$A$33:$A$44,$B401)&amp;"'!d3:d1500"),$F401)))</f>
        <v/>
      </c>
      <c r="E401" s="1">
        <f ca="1">IF(B401=B400,0,COUNTIF(INDIRECT("'"&amp;INDEX('הוראות שימוש'!$A$33:$A$44,$B401)&amp;"'!B2:B1501"),$A$2)+(COUNTIF(INDIRECT("'"&amp;INDEX('הוראות שימוש'!$A$33:$A$44,$B401)&amp;"'!B2:B1501"),$A$2)=0))</f>
        <v>0</v>
      </c>
      <c r="F401" s="1" t="e">
        <f ca="1">MATCH($A$2,INDIRECT("'"&amp;INDEX('הוראות שימוש'!$A$33:$A$44,$B401)&amp;"'!$B$"&amp;3+IF(B401&lt;&gt;B400,0,F400)&amp;":$B$1500"),0)+IF(B401&lt;&gt;B400,0,F400)</f>
        <v>#VALUE!</v>
      </c>
    </row>
    <row r="402" spans="1:6" x14ac:dyDescent="0.2">
      <c r="A402" s="91" t="str">
        <f t="shared" ca="1" si="7"/>
        <v/>
      </c>
      <c r="B402" s="91" t="str">
        <f ca="1">IF(OR(B401="",AND(B401=$B$6,ROW(B401)&gt;$E$6+6)),"",IF(ROW(B401)&gt;=ROW($B$6)+SUM(E$6:$E401)-1,IF(B401=12,1,B401+1),B401))</f>
        <v/>
      </c>
      <c r="C402" s="94" t="str">
        <f ca="1">IF(B403="","",IF(ISERROR(F402),0,INDEX(INDIRECT("'"&amp;INDEX('הוראות שימוש'!$A$33:$A$44,$B402)&amp;"'!c3:c1500"),$F402)))</f>
        <v/>
      </c>
      <c r="D402" s="95" t="str">
        <f ca="1">IF(B403="","",IF(ISERROR(F402),0,INDEX(INDIRECT("'"&amp;INDEX('הוראות שימוש'!$A$33:$A$44,$B402)&amp;"'!d3:d1500"),$F402)))</f>
        <v/>
      </c>
      <c r="E402" s="1">
        <f ca="1">IF(B402=B401,0,COUNTIF(INDIRECT("'"&amp;INDEX('הוראות שימוש'!$A$33:$A$44,$B402)&amp;"'!B2:B1501"),$A$2)+(COUNTIF(INDIRECT("'"&amp;INDEX('הוראות שימוש'!$A$33:$A$44,$B402)&amp;"'!B2:B1501"),$A$2)=0))</f>
        <v>0</v>
      </c>
      <c r="F402" s="1" t="e">
        <f ca="1">MATCH($A$2,INDIRECT("'"&amp;INDEX('הוראות שימוש'!$A$33:$A$44,$B402)&amp;"'!$B$"&amp;3+IF(B402&lt;&gt;B401,0,F401)&amp;":$B$1500"),0)+IF(B402&lt;&gt;B401,0,F401)</f>
        <v>#VALUE!</v>
      </c>
    </row>
    <row r="403" spans="1:6" x14ac:dyDescent="0.2">
      <c r="A403" s="91" t="str">
        <f t="shared" ca="1" si="7"/>
        <v/>
      </c>
      <c r="B403" s="91" t="str">
        <f ca="1">IF(OR(B402="",AND(B402=$B$6,ROW(B402)&gt;$E$6+6)),"",IF(ROW(B402)&gt;=ROW($B$6)+SUM(E$6:$E402)-1,IF(B402=12,1,B402+1),B402))</f>
        <v/>
      </c>
      <c r="C403" s="94" t="str">
        <f ca="1">IF(B404="","",IF(ISERROR(F403),0,INDEX(INDIRECT("'"&amp;INDEX('הוראות שימוש'!$A$33:$A$44,$B403)&amp;"'!c3:c1500"),$F403)))</f>
        <v/>
      </c>
      <c r="D403" s="95" t="str">
        <f ca="1">IF(B404="","",IF(ISERROR(F403),0,INDEX(INDIRECT("'"&amp;INDEX('הוראות שימוש'!$A$33:$A$44,$B403)&amp;"'!d3:d1500"),$F403)))</f>
        <v/>
      </c>
      <c r="E403" s="1">
        <f ca="1">IF(B403=B402,0,COUNTIF(INDIRECT("'"&amp;INDEX('הוראות שימוש'!$A$33:$A$44,$B403)&amp;"'!B2:B1501"),$A$2)+(COUNTIF(INDIRECT("'"&amp;INDEX('הוראות שימוש'!$A$33:$A$44,$B403)&amp;"'!B2:B1501"),$A$2)=0))</f>
        <v>0</v>
      </c>
      <c r="F403" s="1" t="e">
        <f ca="1">MATCH($A$2,INDIRECT("'"&amp;INDEX('הוראות שימוש'!$A$33:$A$44,$B403)&amp;"'!$B$"&amp;3+IF(B403&lt;&gt;B402,0,F402)&amp;":$B$1500"),0)+IF(B403&lt;&gt;B402,0,F402)</f>
        <v>#VALUE!</v>
      </c>
    </row>
    <row r="404" spans="1:6" x14ac:dyDescent="0.2">
      <c r="A404" s="91" t="str">
        <f t="shared" ca="1" si="7"/>
        <v/>
      </c>
      <c r="B404" s="91" t="str">
        <f ca="1">IF(OR(B403="",AND(B403=$B$6,ROW(B403)&gt;$E$6+6)),"",IF(ROW(B403)&gt;=ROW($B$6)+SUM(E$6:$E403)-1,IF(B403=12,1,B403+1),B403))</f>
        <v/>
      </c>
      <c r="C404" s="94" t="str">
        <f ca="1">IF(B405="","",IF(ISERROR(F404),0,INDEX(INDIRECT("'"&amp;INDEX('הוראות שימוש'!$A$33:$A$44,$B404)&amp;"'!c3:c1500"),$F404)))</f>
        <v/>
      </c>
      <c r="D404" s="95" t="str">
        <f ca="1">IF(B405="","",IF(ISERROR(F404),0,INDEX(INDIRECT("'"&amp;INDEX('הוראות שימוש'!$A$33:$A$44,$B404)&amp;"'!d3:d1500"),$F404)))</f>
        <v/>
      </c>
      <c r="E404" s="1">
        <f ca="1">IF(B404=B403,0,COUNTIF(INDIRECT("'"&amp;INDEX('הוראות שימוש'!$A$33:$A$44,$B404)&amp;"'!B2:B1501"),$A$2)+(COUNTIF(INDIRECT("'"&amp;INDEX('הוראות שימוש'!$A$33:$A$44,$B404)&amp;"'!B2:B1501"),$A$2)=0))</f>
        <v>0</v>
      </c>
      <c r="F404" s="1" t="e">
        <f ca="1">MATCH($A$2,INDIRECT("'"&amp;INDEX('הוראות שימוש'!$A$33:$A$44,$B404)&amp;"'!$B$"&amp;3+IF(B404&lt;&gt;B403,0,F403)&amp;":$B$1500"),0)+IF(B404&lt;&gt;B403,0,F403)</f>
        <v>#VALUE!</v>
      </c>
    </row>
    <row r="405" spans="1:6" x14ac:dyDescent="0.2">
      <c r="A405" s="91" t="str">
        <f t="shared" ca="1" si="7"/>
        <v/>
      </c>
      <c r="B405" s="91" t="str">
        <f ca="1">IF(OR(B404="",AND(B404=$B$6,ROW(B404)&gt;$E$6+6)),"",IF(ROW(B404)&gt;=ROW($B$6)+SUM(E$6:$E404)-1,IF(B404=12,1,B404+1),B404))</f>
        <v/>
      </c>
      <c r="C405" s="94" t="str">
        <f ca="1">IF(B406="","",IF(ISERROR(F405),0,INDEX(INDIRECT("'"&amp;INDEX('הוראות שימוש'!$A$33:$A$44,$B405)&amp;"'!c3:c1500"),$F405)))</f>
        <v/>
      </c>
      <c r="D405" s="95" t="str">
        <f ca="1">IF(B406="","",IF(ISERROR(F405),0,INDEX(INDIRECT("'"&amp;INDEX('הוראות שימוש'!$A$33:$A$44,$B405)&amp;"'!d3:d1500"),$F405)))</f>
        <v/>
      </c>
      <c r="E405" s="1">
        <f ca="1">IF(B405=B404,0,COUNTIF(INDIRECT("'"&amp;INDEX('הוראות שימוש'!$A$33:$A$44,$B405)&amp;"'!B2:B1501"),$A$2)+(COUNTIF(INDIRECT("'"&amp;INDEX('הוראות שימוש'!$A$33:$A$44,$B405)&amp;"'!B2:B1501"),$A$2)=0))</f>
        <v>0</v>
      </c>
      <c r="F405" s="1" t="e">
        <f ca="1">MATCH($A$2,INDIRECT("'"&amp;INDEX('הוראות שימוש'!$A$33:$A$44,$B405)&amp;"'!$B$"&amp;3+IF(B405&lt;&gt;B404,0,F404)&amp;":$B$1500"),0)+IF(B405&lt;&gt;B404,0,F404)</f>
        <v>#VALUE!</v>
      </c>
    </row>
    <row r="406" spans="1:6" x14ac:dyDescent="0.2">
      <c r="A406" s="91" t="str">
        <f t="shared" ca="1" si="7"/>
        <v/>
      </c>
      <c r="B406" s="91" t="str">
        <f ca="1">IF(OR(B405="",AND(B405=$B$6,ROW(B405)&gt;$E$6+6)),"",IF(ROW(B405)&gt;=ROW($B$6)+SUM(E$6:$E405)-1,IF(B405=12,1,B405+1),B405))</f>
        <v/>
      </c>
      <c r="C406" s="94" t="str">
        <f ca="1">IF(B407="","",IF(ISERROR(F406),0,INDEX(INDIRECT("'"&amp;INDEX('הוראות שימוש'!$A$33:$A$44,$B406)&amp;"'!c3:c1500"),$F406)))</f>
        <v/>
      </c>
      <c r="D406" s="95" t="str">
        <f ca="1">IF(B407="","",IF(ISERROR(F406),0,INDEX(INDIRECT("'"&amp;INDEX('הוראות שימוש'!$A$33:$A$44,$B406)&amp;"'!d3:d1500"),$F406)))</f>
        <v/>
      </c>
      <c r="E406" s="1">
        <f ca="1">IF(B406=B405,0,COUNTIF(INDIRECT("'"&amp;INDEX('הוראות שימוש'!$A$33:$A$44,$B406)&amp;"'!B2:B1501"),$A$2)+(COUNTIF(INDIRECT("'"&amp;INDEX('הוראות שימוש'!$A$33:$A$44,$B406)&amp;"'!B2:B1501"),$A$2)=0))</f>
        <v>0</v>
      </c>
      <c r="F406" s="1" t="e">
        <f ca="1">MATCH($A$2,INDIRECT("'"&amp;INDEX('הוראות שימוש'!$A$33:$A$44,$B406)&amp;"'!$B$"&amp;3+IF(B406&lt;&gt;B405,0,F405)&amp;":$B$1500"),0)+IF(B406&lt;&gt;B405,0,F405)</f>
        <v>#VALUE!</v>
      </c>
    </row>
    <row r="407" spans="1:6" x14ac:dyDescent="0.2">
      <c r="A407" s="91" t="str">
        <f t="shared" ca="1" si="7"/>
        <v/>
      </c>
      <c r="B407" s="91" t="str">
        <f ca="1">IF(OR(B406="",AND(B406=$B$6,ROW(B406)&gt;$E$6+6)),"",IF(ROW(B406)&gt;=ROW($B$6)+SUM(E$6:$E406)-1,IF(B406=12,1,B406+1),B406))</f>
        <v/>
      </c>
      <c r="C407" s="94" t="str">
        <f ca="1">IF(B408="","",IF(ISERROR(F407),0,INDEX(INDIRECT("'"&amp;INDEX('הוראות שימוש'!$A$33:$A$44,$B407)&amp;"'!c3:c1500"),$F407)))</f>
        <v/>
      </c>
      <c r="D407" s="95" t="str">
        <f ca="1">IF(B408="","",IF(ISERROR(F407),0,INDEX(INDIRECT("'"&amp;INDEX('הוראות שימוש'!$A$33:$A$44,$B407)&amp;"'!d3:d1500"),$F407)))</f>
        <v/>
      </c>
      <c r="E407" s="1">
        <f ca="1">IF(B407=B406,0,COUNTIF(INDIRECT("'"&amp;INDEX('הוראות שימוש'!$A$33:$A$44,$B407)&amp;"'!B2:B1501"),$A$2)+(COUNTIF(INDIRECT("'"&amp;INDEX('הוראות שימוש'!$A$33:$A$44,$B407)&amp;"'!B2:B1501"),$A$2)=0))</f>
        <v>0</v>
      </c>
      <c r="F407" s="1" t="e">
        <f ca="1">MATCH($A$2,INDIRECT("'"&amp;INDEX('הוראות שימוש'!$A$33:$A$44,$B407)&amp;"'!$B$"&amp;3+IF(B407&lt;&gt;B406,0,F406)&amp;":$B$1500"),0)+IF(B407&lt;&gt;B406,0,F406)</f>
        <v>#VALUE!</v>
      </c>
    </row>
    <row r="408" spans="1:6" x14ac:dyDescent="0.2">
      <c r="A408" s="91" t="str">
        <f t="shared" ca="1" si="7"/>
        <v/>
      </c>
      <c r="B408" s="91" t="str">
        <f ca="1">IF(OR(B407="",AND(B407=$B$6,ROW(B407)&gt;$E$6+6)),"",IF(ROW(B407)&gt;=ROW($B$6)+SUM(E$6:$E407)-1,IF(B407=12,1,B407+1),B407))</f>
        <v/>
      </c>
      <c r="C408" s="94" t="str">
        <f ca="1">IF(B409="","",IF(ISERROR(F408),0,INDEX(INDIRECT("'"&amp;INDEX('הוראות שימוש'!$A$33:$A$44,$B408)&amp;"'!c3:c1500"),$F408)))</f>
        <v/>
      </c>
      <c r="D408" s="95" t="str">
        <f ca="1">IF(B409="","",IF(ISERROR(F408),0,INDEX(INDIRECT("'"&amp;INDEX('הוראות שימוש'!$A$33:$A$44,$B408)&amp;"'!d3:d1500"),$F408)))</f>
        <v/>
      </c>
      <c r="E408" s="1">
        <f ca="1">IF(B408=B407,0,COUNTIF(INDIRECT("'"&amp;INDEX('הוראות שימוש'!$A$33:$A$44,$B408)&amp;"'!B2:B1501"),$A$2)+(COUNTIF(INDIRECT("'"&amp;INDEX('הוראות שימוש'!$A$33:$A$44,$B408)&amp;"'!B2:B1501"),$A$2)=0))</f>
        <v>0</v>
      </c>
      <c r="F408" s="1" t="e">
        <f ca="1">MATCH($A$2,INDIRECT("'"&amp;INDEX('הוראות שימוש'!$A$33:$A$44,$B408)&amp;"'!$B$"&amp;3+IF(B408&lt;&gt;B407,0,F407)&amp;":$B$1500"),0)+IF(B408&lt;&gt;B407,0,F407)</f>
        <v>#VALUE!</v>
      </c>
    </row>
    <row r="409" spans="1:6" x14ac:dyDescent="0.2">
      <c r="A409" s="91" t="str">
        <f t="shared" ca="1" si="7"/>
        <v/>
      </c>
      <c r="B409" s="91" t="str">
        <f ca="1">IF(OR(B408="",AND(B408=$B$6,ROW(B408)&gt;$E$6+6)),"",IF(ROW(B408)&gt;=ROW($B$6)+SUM(E$6:$E408)-1,IF(B408=12,1,B408+1),B408))</f>
        <v/>
      </c>
      <c r="C409" s="94" t="str">
        <f ca="1">IF(B410="","",IF(ISERROR(F409),0,INDEX(INDIRECT("'"&amp;INDEX('הוראות שימוש'!$A$33:$A$44,$B409)&amp;"'!c3:c1500"),$F409)))</f>
        <v/>
      </c>
      <c r="D409" s="95" t="str">
        <f ca="1">IF(B410="","",IF(ISERROR(F409),0,INDEX(INDIRECT("'"&amp;INDEX('הוראות שימוש'!$A$33:$A$44,$B409)&amp;"'!d3:d1500"),$F409)))</f>
        <v/>
      </c>
      <c r="E409" s="1">
        <f ca="1">IF(B409=B408,0,COUNTIF(INDIRECT("'"&amp;INDEX('הוראות שימוש'!$A$33:$A$44,$B409)&amp;"'!B2:B1501"),$A$2)+(COUNTIF(INDIRECT("'"&amp;INDEX('הוראות שימוש'!$A$33:$A$44,$B409)&amp;"'!B2:B1501"),$A$2)=0))</f>
        <v>0</v>
      </c>
      <c r="F409" s="1" t="e">
        <f ca="1">MATCH($A$2,INDIRECT("'"&amp;INDEX('הוראות שימוש'!$A$33:$A$44,$B409)&amp;"'!$B$"&amp;3+IF(B409&lt;&gt;B408,0,F408)&amp;":$B$1500"),0)+IF(B409&lt;&gt;B408,0,F408)</f>
        <v>#VALUE!</v>
      </c>
    </row>
    <row r="410" spans="1:6" x14ac:dyDescent="0.2">
      <c r="A410" s="91" t="str">
        <f t="shared" ca="1" si="7"/>
        <v/>
      </c>
      <c r="B410" s="91" t="str">
        <f ca="1">IF(OR(B409="",AND(B409=$B$6,ROW(B409)&gt;$E$6+6)),"",IF(ROW(B409)&gt;=ROW($B$6)+SUM(E$6:$E409)-1,IF(B409=12,1,B409+1),B409))</f>
        <v/>
      </c>
      <c r="C410" s="94" t="str">
        <f ca="1">IF(B411="","",IF(ISERROR(F410),0,INDEX(INDIRECT("'"&amp;INDEX('הוראות שימוש'!$A$33:$A$44,$B410)&amp;"'!c3:c1500"),$F410)))</f>
        <v/>
      </c>
      <c r="D410" s="95" t="str">
        <f ca="1">IF(B411="","",IF(ISERROR(F410),0,INDEX(INDIRECT("'"&amp;INDEX('הוראות שימוש'!$A$33:$A$44,$B410)&amp;"'!d3:d1500"),$F410)))</f>
        <v/>
      </c>
      <c r="E410" s="1">
        <f ca="1">IF(B410=B409,0,COUNTIF(INDIRECT("'"&amp;INDEX('הוראות שימוש'!$A$33:$A$44,$B410)&amp;"'!B2:B1501"),$A$2)+(COUNTIF(INDIRECT("'"&amp;INDEX('הוראות שימוש'!$A$33:$A$44,$B410)&amp;"'!B2:B1501"),$A$2)=0))</f>
        <v>0</v>
      </c>
      <c r="F410" s="1" t="e">
        <f ca="1">MATCH($A$2,INDIRECT("'"&amp;INDEX('הוראות שימוש'!$A$33:$A$44,$B410)&amp;"'!$B$"&amp;3+IF(B410&lt;&gt;B409,0,F409)&amp;":$B$1500"),0)+IF(B410&lt;&gt;B409,0,F409)</f>
        <v>#VALUE!</v>
      </c>
    </row>
    <row r="411" spans="1:6" x14ac:dyDescent="0.2">
      <c r="A411" s="91" t="str">
        <f t="shared" ca="1" si="7"/>
        <v/>
      </c>
      <c r="B411" s="91" t="str">
        <f ca="1">IF(OR(B410="",AND(B410=$B$6,ROW(B410)&gt;$E$6+6)),"",IF(ROW(B410)&gt;=ROW($B$6)+SUM(E$6:$E410)-1,IF(B410=12,1,B410+1),B410))</f>
        <v/>
      </c>
      <c r="C411" s="94" t="str">
        <f ca="1">IF(B412="","",IF(ISERROR(F411),0,INDEX(INDIRECT("'"&amp;INDEX('הוראות שימוש'!$A$33:$A$44,$B411)&amp;"'!c3:c1500"),$F411)))</f>
        <v/>
      </c>
      <c r="D411" s="95" t="str">
        <f ca="1">IF(B412="","",IF(ISERROR(F411),0,INDEX(INDIRECT("'"&amp;INDEX('הוראות שימוש'!$A$33:$A$44,$B411)&amp;"'!d3:d1500"),$F411)))</f>
        <v/>
      </c>
      <c r="E411" s="1">
        <f ca="1">IF(B411=B410,0,COUNTIF(INDIRECT("'"&amp;INDEX('הוראות שימוש'!$A$33:$A$44,$B411)&amp;"'!B2:B1501"),$A$2)+(COUNTIF(INDIRECT("'"&amp;INDEX('הוראות שימוש'!$A$33:$A$44,$B411)&amp;"'!B2:B1501"),$A$2)=0))</f>
        <v>0</v>
      </c>
      <c r="F411" s="1" t="e">
        <f ca="1">MATCH($A$2,INDIRECT("'"&amp;INDEX('הוראות שימוש'!$A$33:$A$44,$B411)&amp;"'!$B$"&amp;3+IF(B411&lt;&gt;B410,0,F410)&amp;":$B$1500"),0)+IF(B411&lt;&gt;B410,0,F410)</f>
        <v>#VALUE!</v>
      </c>
    </row>
    <row r="412" spans="1:6" x14ac:dyDescent="0.2">
      <c r="A412" s="91" t="str">
        <f t="shared" ca="1" si="7"/>
        <v/>
      </c>
      <c r="B412" s="91" t="str">
        <f ca="1">IF(OR(B411="",AND(B411=$B$6,ROW(B411)&gt;$E$6+6)),"",IF(ROW(B411)&gt;=ROW($B$6)+SUM(E$6:$E411)-1,IF(B411=12,1,B411+1),B411))</f>
        <v/>
      </c>
      <c r="C412" s="94" t="str">
        <f ca="1">IF(B413="","",IF(ISERROR(F412),0,INDEX(INDIRECT("'"&amp;INDEX('הוראות שימוש'!$A$33:$A$44,$B412)&amp;"'!c3:c1500"),$F412)))</f>
        <v/>
      </c>
      <c r="D412" s="95" t="str">
        <f ca="1">IF(B413="","",IF(ISERROR(F412),0,INDEX(INDIRECT("'"&amp;INDEX('הוראות שימוש'!$A$33:$A$44,$B412)&amp;"'!d3:d1500"),$F412)))</f>
        <v/>
      </c>
      <c r="E412" s="1">
        <f ca="1">IF(B412=B411,0,COUNTIF(INDIRECT("'"&amp;INDEX('הוראות שימוש'!$A$33:$A$44,$B412)&amp;"'!B2:B1501"),$A$2)+(COUNTIF(INDIRECT("'"&amp;INDEX('הוראות שימוש'!$A$33:$A$44,$B412)&amp;"'!B2:B1501"),$A$2)=0))</f>
        <v>0</v>
      </c>
      <c r="F412" s="1" t="e">
        <f ca="1">MATCH($A$2,INDIRECT("'"&amp;INDEX('הוראות שימוש'!$A$33:$A$44,$B412)&amp;"'!$B$"&amp;3+IF(B412&lt;&gt;B411,0,F411)&amp;":$B$1500"),0)+IF(B412&lt;&gt;B411,0,F411)</f>
        <v>#VALUE!</v>
      </c>
    </row>
    <row r="413" spans="1:6" x14ac:dyDescent="0.2">
      <c r="A413" s="91" t="str">
        <f t="shared" ca="1" si="7"/>
        <v/>
      </c>
      <c r="B413" s="91" t="str">
        <f ca="1">IF(OR(B412="",AND(B412=$B$6,ROW(B412)&gt;$E$6+6)),"",IF(ROW(B412)&gt;=ROW($B$6)+SUM(E$6:$E412)-1,IF(B412=12,1,B412+1),B412))</f>
        <v/>
      </c>
      <c r="C413" s="94" t="str">
        <f ca="1">IF(B414="","",IF(ISERROR(F413),0,INDEX(INDIRECT("'"&amp;INDEX('הוראות שימוש'!$A$33:$A$44,$B413)&amp;"'!c3:c1500"),$F413)))</f>
        <v/>
      </c>
      <c r="D413" s="95" t="str">
        <f ca="1">IF(B414="","",IF(ISERROR(F413),0,INDEX(INDIRECT("'"&amp;INDEX('הוראות שימוש'!$A$33:$A$44,$B413)&amp;"'!d3:d1500"),$F413)))</f>
        <v/>
      </c>
      <c r="E413" s="1">
        <f ca="1">IF(B413=B412,0,COUNTIF(INDIRECT("'"&amp;INDEX('הוראות שימוש'!$A$33:$A$44,$B413)&amp;"'!B2:B1501"),$A$2)+(COUNTIF(INDIRECT("'"&amp;INDEX('הוראות שימוש'!$A$33:$A$44,$B413)&amp;"'!B2:B1501"),$A$2)=0))</f>
        <v>0</v>
      </c>
      <c r="F413" s="1" t="e">
        <f ca="1">MATCH($A$2,INDIRECT("'"&amp;INDEX('הוראות שימוש'!$A$33:$A$44,$B413)&amp;"'!$B$"&amp;3+IF(B413&lt;&gt;B412,0,F412)&amp;":$B$1500"),0)+IF(B413&lt;&gt;B412,0,F412)</f>
        <v>#VALUE!</v>
      </c>
    </row>
    <row r="414" spans="1:6" x14ac:dyDescent="0.2">
      <c r="A414" s="91" t="str">
        <f t="shared" ca="1" si="7"/>
        <v/>
      </c>
      <c r="B414" s="91" t="str">
        <f ca="1">IF(OR(B413="",AND(B413=$B$6,ROW(B413)&gt;$E$6+6)),"",IF(ROW(B413)&gt;=ROW($B$6)+SUM(E$6:$E413)-1,IF(B413=12,1,B413+1),B413))</f>
        <v/>
      </c>
      <c r="C414" s="94" t="str">
        <f ca="1">IF(B415="","",IF(ISERROR(F414),0,INDEX(INDIRECT("'"&amp;INDEX('הוראות שימוש'!$A$33:$A$44,$B414)&amp;"'!c3:c1500"),$F414)))</f>
        <v/>
      </c>
      <c r="D414" s="95" t="str">
        <f ca="1">IF(B415="","",IF(ISERROR(F414),0,INDEX(INDIRECT("'"&amp;INDEX('הוראות שימוש'!$A$33:$A$44,$B414)&amp;"'!d3:d1500"),$F414)))</f>
        <v/>
      </c>
      <c r="E414" s="1">
        <f ca="1">IF(B414=B413,0,COUNTIF(INDIRECT("'"&amp;INDEX('הוראות שימוש'!$A$33:$A$44,$B414)&amp;"'!B2:B1501"),$A$2)+(COUNTIF(INDIRECT("'"&amp;INDEX('הוראות שימוש'!$A$33:$A$44,$B414)&amp;"'!B2:B1501"),$A$2)=0))</f>
        <v>0</v>
      </c>
      <c r="F414" s="1" t="e">
        <f ca="1">MATCH($A$2,INDIRECT("'"&amp;INDEX('הוראות שימוש'!$A$33:$A$44,$B414)&amp;"'!$B$"&amp;3+IF(B414&lt;&gt;B413,0,F413)&amp;":$B$1500"),0)+IF(B414&lt;&gt;B413,0,F413)</f>
        <v>#VALUE!</v>
      </c>
    </row>
    <row r="415" spans="1:6" x14ac:dyDescent="0.2">
      <c r="A415" s="91" t="str">
        <f t="shared" ref="A415:A478" ca="1" si="8">IF(B416="","",IF(B414-B415=11,A414+1,A414))</f>
        <v/>
      </c>
      <c r="B415" s="91" t="str">
        <f ca="1">IF(OR(B414="",AND(B414=$B$6,ROW(B414)&gt;$E$6+6)),"",IF(ROW(B414)&gt;=ROW($B$6)+SUM(E$6:$E414)-1,IF(B414=12,1,B414+1),B414))</f>
        <v/>
      </c>
      <c r="C415" s="94" t="str">
        <f ca="1">IF(B416="","",IF(ISERROR(F415),0,INDEX(INDIRECT("'"&amp;INDEX('הוראות שימוש'!$A$33:$A$44,$B415)&amp;"'!c3:c1500"),$F415)))</f>
        <v/>
      </c>
      <c r="D415" s="95" t="str">
        <f ca="1">IF(B416="","",IF(ISERROR(F415),0,INDEX(INDIRECT("'"&amp;INDEX('הוראות שימוש'!$A$33:$A$44,$B415)&amp;"'!d3:d1500"),$F415)))</f>
        <v/>
      </c>
      <c r="E415" s="1">
        <f ca="1">IF(B415=B414,0,COUNTIF(INDIRECT("'"&amp;INDEX('הוראות שימוש'!$A$33:$A$44,$B415)&amp;"'!B2:B1501"),$A$2)+(COUNTIF(INDIRECT("'"&amp;INDEX('הוראות שימוש'!$A$33:$A$44,$B415)&amp;"'!B2:B1501"),$A$2)=0))</f>
        <v>0</v>
      </c>
      <c r="F415" s="1" t="e">
        <f ca="1">MATCH($A$2,INDIRECT("'"&amp;INDEX('הוראות שימוש'!$A$33:$A$44,$B415)&amp;"'!$B$"&amp;3+IF(B415&lt;&gt;B414,0,F414)&amp;":$B$1500"),0)+IF(B415&lt;&gt;B414,0,F414)</f>
        <v>#VALUE!</v>
      </c>
    </row>
    <row r="416" spans="1:6" x14ac:dyDescent="0.2">
      <c r="A416" s="91" t="str">
        <f t="shared" ca="1" si="8"/>
        <v/>
      </c>
      <c r="B416" s="91" t="str">
        <f ca="1">IF(OR(B415="",AND(B415=$B$6,ROW(B415)&gt;$E$6+6)),"",IF(ROW(B415)&gt;=ROW($B$6)+SUM(E$6:$E415)-1,IF(B415=12,1,B415+1),B415))</f>
        <v/>
      </c>
      <c r="C416" s="94" t="str">
        <f ca="1">IF(B417="","",IF(ISERROR(F416),0,INDEX(INDIRECT("'"&amp;INDEX('הוראות שימוש'!$A$33:$A$44,$B416)&amp;"'!c3:c1500"),$F416)))</f>
        <v/>
      </c>
      <c r="D416" s="95" t="str">
        <f ca="1">IF(B417="","",IF(ISERROR(F416),0,INDEX(INDIRECT("'"&amp;INDEX('הוראות שימוש'!$A$33:$A$44,$B416)&amp;"'!d3:d1500"),$F416)))</f>
        <v/>
      </c>
      <c r="E416" s="1">
        <f ca="1">IF(B416=B415,0,COUNTIF(INDIRECT("'"&amp;INDEX('הוראות שימוש'!$A$33:$A$44,$B416)&amp;"'!B2:B1501"),$A$2)+(COUNTIF(INDIRECT("'"&amp;INDEX('הוראות שימוש'!$A$33:$A$44,$B416)&amp;"'!B2:B1501"),$A$2)=0))</f>
        <v>0</v>
      </c>
      <c r="F416" s="1" t="e">
        <f ca="1">MATCH($A$2,INDIRECT("'"&amp;INDEX('הוראות שימוש'!$A$33:$A$44,$B416)&amp;"'!$B$"&amp;3+IF(B416&lt;&gt;B415,0,F415)&amp;":$B$1500"),0)+IF(B416&lt;&gt;B415,0,F415)</f>
        <v>#VALUE!</v>
      </c>
    </row>
    <row r="417" spans="1:6" x14ac:dyDescent="0.2">
      <c r="A417" s="91" t="str">
        <f t="shared" ca="1" si="8"/>
        <v/>
      </c>
      <c r="B417" s="91" t="str">
        <f ca="1">IF(OR(B416="",AND(B416=$B$6,ROW(B416)&gt;$E$6+6)),"",IF(ROW(B416)&gt;=ROW($B$6)+SUM(E$6:$E416)-1,IF(B416=12,1,B416+1),B416))</f>
        <v/>
      </c>
      <c r="C417" s="94" t="str">
        <f ca="1">IF(B418="","",IF(ISERROR(F417),0,INDEX(INDIRECT("'"&amp;INDEX('הוראות שימוש'!$A$33:$A$44,$B417)&amp;"'!c3:c1500"),$F417)))</f>
        <v/>
      </c>
      <c r="D417" s="95" t="str">
        <f ca="1">IF(B418="","",IF(ISERROR(F417),0,INDEX(INDIRECT("'"&amp;INDEX('הוראות שימוש'!$A$33:$A$44,$B417)&amp;"'!d3:d1500"),$F417)))</f>
        <v/>
      </c>
      <c r="E417" s="1">
        <f ca="1">IF(B417=B416,0,COUNTIF(INDIRECT("'"&amp;INDEX('הוראות שימוש'!$A$33:$A$44,$B417)&amp;"'!B2:B1501"),$A$2)+(COUNTIF(INDIRECT("'"&amp;INDEX('הוראות שימוש'!$A$33:$A$44,$B417)&amp;"'!B2:B1501"),$A$2)=0))</f>
        <v>0</v>
      </c>
      <c r="F417" s="1" t="e">
        <f ca="1">MATCH($A$2,INDIRECT("'"&amp;INDEX('הוראות שימוש'!$A$33:$A$44,$B417)&amp;"'!$B$"&amp;3+IF(B417&lt;&gt;B416,0,F416)&amp;":$B$1500"),0)+IF(B417&lt;&gt;B416,0,F416)</f>
        <v>#VALUE!</v>
      </c>
    </row>
    <row r="418" spans="1:6" x14ac:dyDescent="0.2">
      <c r="A418" s="91" t="str">
        <f t="shared" ca="1" si="8"/>
        <v/>
      </c>
      <c r="B418" s="91" t="str">
        <f ca="1">IF(OR(B417="",AND(B417=$B$6,ROW(B417)&gt;$E$6+6)),"",IF(ROW(B417)&gt;=ROW($B$6)+SUM(E$6:$E417)-1,IF(B417=12,1,B417+1),B417))</f>
        <v/>
      </c>
      <c r="C418" s="94" t="str">
        <f ca="1">IF(B419="","",IF(ISERROR(F418),0,INDEX(INDIRECT("'"&amp;INDEX('הוראות שימוש'!$A$33:$A$44,$B418)&amp;"'!c3:c1500"),$F418)))</f>
        <v/>
      </c>
      <c r="D418" s="95" t="str">
        <f ca="1">IF(B419="","",IF(ISERROR(F418),0,INDEX(INDIRECT("'"&amp;INDEX('הוראות שימוש'!$A$33:$A$44,$B418)&amp;"'!d3:d1500"),$F418)))</f>
        <v/>
      </c>
      <c r="E418" s="1">
        <f ca="1">IF(B418=B417,0,COUNTIF(INDIRECT("'"&amp;INDEX('הוראות שימוש'!$A$33:$A$44,$B418)&amp;"'!B2:B1501"),$A$2)+(COUNTIF(INDIRECT("'"&amp;INDEX('הוראות שימוש'!$A$33:$A$44,$B418)&amp;"'!B2:B1501"),$A$2)=0))</f>
        <v>0</v>
      </c>
      <c r="F418" s="1" t="e">
        <f ca="1">MATCH($A$2,INDIRECT("'"&amp;INDEX('הוראות שימוש'!$A$33:$A$44,$B418)&amp;"'!$B$"&amp;3+IF(B418&lt;&gt;B417,0,F417)&amp;":$B$1500"),0)+IF(B418&lt;&gt;B417,0,F417)</f>
        <v>#VALUE!</v>
      </c>
    </row>
    <row r="419" spans="1:6" x14ac:dyDescent="0.2">
      <c r="A419" s="91" t="str">
        <f t="shared" ca="1" si="8"/>
        <v/>
      </c>
      <c r="B419" s="91" t="str">
        <f ca="1">IF(OR(B418="",AND(B418=$B$6,ROW(B418)&gt;$E$6+6)),"",IF(ROW(B418)&gt;=ROW($B$6)+SUM(E$6:$E418)-1,IF(B418=12,1,B418+1),B418))</f>
        <v/>
      </c>
      <c r="C419" s="94" t="str">
        <f ca="1">IF(B420="","",IF(ISERROR(F419),0,INDEX(INDIRECT("'"&amp;INDEX('הוראות שימוש'!$A$33:$A$44,$B419)&amp;"'!c3:c1500"),$F419)))</f>
        <v/>
      </c>
      <c r="D419" s="95" t="str">
        <f ca="1">IF(B420="","",IF(ISERROR(F419),0,INDEX(INDIRECT("'"&amp;INDEX('הוראות שימוש'!$A$33:$A$44,$B419)&amp;"'!d3:d1500"),$F419)))</f>
        <v/>
      </c>
      <c r="E419" s="1">
        <f ca="1">IF(B419=B418,0,COUNTIF(INDIRECT("'"&amp;INDEX('הוראות שימוש'!$A$33:$A$44,$B419)&amp;"'!B2:B1501"),$A$2)+(COUNTIF(INDIRECT("'"&amp;INDEX('הוראות שימוש'!$A$33:$A$44,$B419)&amp;"'!B2:B1501"),$A$2)=0))</f>
        <v>0</v>
      </c>
      <c r="F419" s="1" t="e">
        <f ca="1">MATCH($A$2,INDIRECT("'"&amp;INDEX('הוראות שימוש'!$A$33:$A$44,$B419)&amp;"'!$B$"&amp;3+IF(B419&lt;&gt;B418,0,F418)&amp;":$B$1500"),0)+IF(B419&lt;&gt;B418,0,F418)</f>
        <v>#VALUE!</v>
      </c>
    </row>
    <row r="420" spans="1:6" x14ac:dyDescent="0.2">
      <c r="A420" s="91" t="str">
        <f t="shared" ca="1" si="8"/>
        <v/>
      </c>
      <c r="B420" s="91" t="str">
        <f ca="1">IF(OR(B419="",AND(B419=$B$6,ROW(B419)&gt;$E$6+6)),"",IF(ROW(B419)&gt;=ROW($B$6)+SUM(E$6:$E419)-1,IF(B419=12,1,B419+1),B419))</f>
        <v/>
      </c>
      <c r="C420" s="94" t="str">
        <f ca="1">IF(B421="","",IF(ISERROR(F420),0,INDEX(INDIRECT("'"&amp;INDEX('הוראות שימוש'!$A$33:$A$44,$B420)&amp;"'!c3:c1500"),$F420)))</f>
        <v/>
      </c>
      <c r="D420" s="95" t="str">
        <f ca="1">IF(B421="","",IF(ISERROR(F420),0,INDEX(INDIRECT("'"&amp;INDEX('הוראות שימוש'!$A$33:$A$44,$B420)&amp;"'!d3:d1500"),$F420)))</f>
        <v/>
      </c>
      <c r="E420" s="1">
        <f ca="1">IF(B420=B419,0,COUNTIF(INDIRECT("'"&amp;INDEX('הוראות שימוש'!$A$33:$A$44,$B420)&amp;"'!B2:B1501"),$A$2)+(COUNTIF(INDIRECT("'"&amp;INDEX('הוראות שימוש'!$A$33:$A$44,$B420)&amp;"'!B2:B1501"),$A$2)=0))</f>
        <v>0</v>
      </c>
      <c r="F420" s="1" t="e">
        <f ca="1">MATCH($A$2,INDIRECT("'"&amp;INDEX('הוראות שימוש'!$A$33:$A$44,$B420)&amp;"'!$B$"&amp;3+IF(B420&lt;&gt;B419,0,F419)&amp;":$B$1500"),0)+IF(B420&lt;&gt;B419,0,F419)</f>
        <v>#VALUE!</v>
      </c>
    </row>
    <row r="421" spans="1:6" x14ac:dyDescent="0.2">
      <c r="A421" s="91" t="str">
        <f t="shared" ca="1" si="8"/>
        <v/>
      </c>
      <c r="B421" s="91" t="str">
        <f ca="1">IF(OR(B420="",AND(B420=$B$6,ROW(B420)&gt;$E$6+6)),"",IF(ROW(B420)&gt;=ROW($B$6)+SUM(E$6:$E420)-1,IF(B420=12,1,B420+1),B420))</f>
        <v/>
      </c>
      <c r="C421" s="94" t="str">
        <f ca="1">IF(B422="","",IF(ISERROR(F421),0,INDEX(INDIRECT("'"&amp;INDEX('הוראות שימוש'!$A$33:$A$44,$B421)&amp;"'!c3:c1500"),$F421)))</f>
        <v/>
      </c>
      <c r="D421" s="95" t="str">
        <f ca="1">IF(B422="","",IF(ISERROR(F421),0,INDEX(INDIRECT("'"&amp;INDEX('הוראות שימוש'!$A$33:$A$44,$B421)&amp;"'!d3:d1500"),$F421)))</f>
        <v/>
      </c>
      <c r="E421" s="1">
        <f ca="1">IF(B421=B420,0,COUNTIF(INDIRECT("'"&amp;INDEX('הוראות שימוש'!$A$33:$A$44,$B421)&amp;"'!B2:B1501"),$A$2)+(COUNTIF(INDIRECT("'"&amp;INDEX('הוראות שימוש'!$A$33:$A$44,$B421)&amp;"'!B2:B1501"),$A$2)=0))</f>
        <v>0</v>
      </c>
      <c r="F421" s="1" t="e">
        <f ca="1">MATCH($A$2,INDIRECT("'"&amp;INDEX('הוראות שימוש'!$A$33:$A$44,$B421)&amp;"'!$B$"&amp;3+IF(B421&lt;&gt;B420,0,F420)&amp;":$B$1500"),0)+IF(B421&lt;&gt;B420,0,F420)</f>
        <v>#VALUE!</v>
      </c>
    </row>
    <row r="422" spans="1:6" x14ac:dyDescent="0.2">
      <c r="A422" s="91" t="str">
        <f t="shared" ca="1" si="8"/>
        <v/>
      </c>
      <c r="B422" s="91" t="str">
        <f ca="1">IF(OR(B421="",AND(B421=$B$6,ROW(B421)&gt;$E$6+6)),"",IF(ROW(B421)&gt;=ROW($B$6)+SUM(E$6:$E421)-1,IF(B421=12,1,B421+1),B421))</f>
        <v/>
      </c>
      <c r="C422" s="94" t="str">
        <f ca="1">IF(B423="","",IF(ISERROR(F422),0,INDEX(INDIRECT("'"&amp;INDEX('הוראות שימוש'!$A$33:$A$44,$B422)&amp;"'!c3:c1500"),$F422)))</f>
        <v/>
      </c>
      <c r="D422" s="95" t="str">
        <f ca="1">IF(B423="","",IF(ISERROR(F422),0,INDEX(INDIRECT("'"&amp;INDEX('הוראות שימוש'!$A$33:$A$44,$B422)&amp;"'!d3:d1500"),$F422)))</f>
        <v/>
      </c>
      <c r="E422" s="1">
        <f ca="1">IF(B422=B421,0,COUNTIF(INDIRECT("'"&amp;INDEX('הוראות שימוש'!$A$33:$A$44,$B422)&amp;"'!B2:B1501"),$A$2)+(COUNTIF(INDIRECT("'"&amp;INDEX('הוראות שימוש'!$A$33:$A$44,$B422)&amp;"'!B2:B1501"),$A$2)=0))</f>
        <v>0</v>
      </c>
      <c r="F422" s="1" t="e">
        <f ca="1">MATCH($A$2,INDIRECT("'"&amp;INDEX('הוראות שימוש'!$A$33:$A$44,$B422)&amp;"'!$B$"&amp;3+IF(B422&lt;&gt;B421,0,F421)&amp;":$B$1500"),0)+IF(B422&lt;&gt;B421,0,F421)</f>
        <v>#VALUE!</v>
      </c>
    </row>
    <row r="423" spans="1:6" x14ac:dyDescent="0.2">
      <c r="A423" s="91" t="str">
        <f t="shared" ca="1" si="8"/>
        <v/>
      </c>
      <c r="B423" s="91" t="str">
        <f ca="1">IF(OR(B422="",AND(B422=$B$6,ROW(B422)&gt;$E$6+6)),"",IF(ROW(B422)&gt;=ROW($B$6)+SUM(E$6:$E422)-1,IF(B422=12,1,B422+1),B422))</f>
        <v/>
      </c>
      <c r="C423" s="94" t="str">
        <f ca="1">IF(B424="","",IF(ISERROR(F423),0,INDEX(INDIRECT("'"&amp;INDEX('הוראות שימוש'!$A$33:$A$44,$B423)&amp;"'!c3:c1500"),$F423)))</f>
        <v/>
      </c>
      <c r="D423" s="95" t="str">
        <f ca="1">IF(B424="","",IF(ISERROR(F423),0,INDEX(INDIRECT("'"&amp;INDEX('הוראות שימוש'!$A$33:$A$44,$B423)&amp;"'!d3:d1500"),$F423)))</f>
        <v/>
      </c>
      <c r="E423" s="1">
        <f ca="1">IF(B423=B422,0,COUNTIF(INDIRECT("'"&amp;INDEX('הוראות שימוש'!$A$33:$A$44,$B423)&amp;"'!B2:B1501"),$A$2)+(COUNTIF(INDIRECT("'"&amp;INDEX('הוראות שימוש'!$A$33:$A$44,$B423)&amp;"'!B2:B1501"),$A$2)=0))</f>
        <v>0</v>
      </c>
      <c r="F423" s="1" t="e">
        <f ca="1">MATCH($A$2,INDIRECT("'"&amp;INDEX('הוראות שימוש'!$A$33:$A$44,$B423)&amp;"'!$B$"&amp;3+IF(B423&lt;&gt;B422,0,F422)&amp;":$B$1500"),0)+IF(B423&lt;&gt;B422,0,F422)</f>
        <v>#VALUE!</v>
      </c>
    </row>
    <row r="424" spans="1:6" x14ac:dyDescent="0.2">
      <c r="A424" s="91" t="str">
        <f t="shared" ca="1" si="8"/>
        <v/>
      </c>
      <c r="B424" s="91" t="str">
        <f ca="1">IF(OR(B423="",AND(B423=$B$6,ROW(B423)&gt;$E$6+6)),"",IF(ROW(B423)&gt;=ROW($B$6)+SUM(E$6:$E423)-1,IF(B423=12,1,B423+1),B423))</f>
        <v/>
      </c>
      <c r="C424" s="94" t="str">
        <f ca="1">IF(B425="","",IF(ISERROR(F424),0,INDEX(INDIRECT("'"&amp;INDEX('הוראות שימוש'!$A$33:$A$44,$B424)&amp;"'!c3:c1500"),$F424)))</f>
        <v/>
      </c>
      <c r="D424" s="95" t="str">
        <f ca="1">IF(B425="","",IF(ISERROR(F424),0,INDEX(INDIRECT("'"&amp;INDEX('הוראות שימוש'!$A$33:$A$44,$B424)&amp;"'!d3:d1500"),$F424)))</f>
        <v/>
      </c>
      <c r="E424" s="1">
        <f ca="1">IF(B424=B423,0,COUNTIF(INDIRECT("'"&amp;INDEX('הוראות שימוש'!$A$33:$A$44,$B424)&amp;"'!B2:B1501"),$A$2)+(COUNTIF(INDIRECT("'"&amp;INDEX('הוראות שימוש'!$A$33:$A$44,$B424)&amp;"'!B2:B1501"),$A$2)=0))</f>
        <v>0</v>
      </c>
      <c r="F424" s="1" t="e">
        <f ca="1">MATCH($A$2,INDIRECT("'"&amp;INDEX('הוראות שימוש'!$A$33:$A$44,$B424)&amp;"'!$B$"&amp;3+IF(B424&lt;&gt;B423,0,F423)&amp;":$B$1500"),0)+IF(B424&lt;&gt;B423,0,F423)</f>
        <v>#VALUE!</v>
      </c>
    </row>
    <row r="425" spans="1:6" x14ac:dyDescent="0.2">
      <c r="A425" s="91" t="str">
        <f t="shared" ca="1" si="8"/>
        <v/>
      </c>
      <c r="B425" s="91" t="str">
        <f ca="1">IF(OR(B424="",AND(B424=$B$6,ROW(B424)&gt;$E$6+6)),"",IF(ROW(B424)&gt;=ROW($B$6)+SUM(E$6:$E424)-1,IF(B424=12,1,B424+1),B424))</f>
        <v/>
      </c>
      <c r="C425" s="94" t="str">
        <f ca="1">IF(B426="","",IF(ISERROR(F425),0,INDEX(INDIRECT("'"&amp;INDEX('הוראות שימוש'!$A$33:$A$44,$B425)&amp;"'!c3:c1500"),$F425)))</f>
        <v/>
      </c>
      <c r="D425" s="95" t="str">
        <f ca="1">IF(B426="","",IF(ISERROR(F425),0,INDEX(INDIRECT("'"&amp;INDEX('הוראות שימוש'!$A$33:$A$44,$B425)&amp;"'!d3:d1500"),$F425)))</f>
        <v/>
      </c>
      <c r="E425" s="1">
        <f ca="1">IF(B425=B424,0,COUNTIF(INDIRECT("'"&amp;INDEX('הוראות שימוש'!$A$33:$A$44,$B425)&amp;"'!B2:B1501"),$A$2)+(COUNTIF(INDIRECT("'"&amp;INDEX('הוראות שימוש'!$A$33:$A$44,$B425)&amp;"'!B2:B1501"),$A$2)=0))</f>
        <v>0</v>
      </c>
      <c r="F425" s="1" t="e">
        <f ca="1">MATCH($A$2,INDIRECT("'"&amp;INDEX('הוראות שימוש'!$A$33:$A$44,$B425)&amp;"'!$B$"&amp;3+IF(B425&lt;&gt;B424,0,F424)&amp;":$B$1500"),0)+IF(B425&lt;&gt;B424,0,F424)</f>
        <v>#VALUE!</v>
      </c>
    </row>
    <row r="426" spans="1:6" x14ac:dyDescent="0.2">
      <c r="A426" s="91" t="str">
        <f t="shared" ca="1" si="8"/>
        <v/>
      </c>
      <c r="B426" s="91" t="str">
        <f ca="1">IF(OR(B425="",AND(B425=$B$6,ROW(B425)&gt;$E$6+6)),"",IF(ROW(B425)&gt;=ROW($B$6)+SUM(E$6:$E425)-1,IF(B425=12,1,B425+1),B425))</f>
        <v/>
      </c>
      <c r="C426" s="94" t="str">
        <f ca="1">IF(B427="","",IF(ISERROR(F426),0,INDEX(INDIRECT("'"&amp;INDEX('הוראות שימוש'!$A$33:$A$44,$B426)&amp;"'!c3:c1500"),$F426)))</f>
        <v/>
      </c>
      <c r="D426" s="95" t="str">
        <f ca="1">IF(B427="","",IF(ISERROR(F426),0,INDEX(INDIRECT("'"&amp;INDEX('הוראות שימוש'!$A$33:$A$44,$B426)&amp;"'!d3:d1500"),$F426)))</f>
        <v/>
      </c>
      <c r="E426" s="1">
        <f ca="1">IF(B426=B425,0,COUNTIF(INDIRECT("'"&amp;INDEX('הוראות שימוש'!$A$33:$A$44,$B426)&amp;"'!B2:B1501"),$A$2)+(COUNTIF(INDIRECT("'"&amp;INDEX('הוראות שימוש'!$A$33:$A$44,$B426)&amp;"'!B2:B1501"),$A$2)=0))</f>
        <v>0</v>
      </c>
      <c r="F426" s="1" t="e">
        <f ca="1">MATCH($A$2,INDIRECT("'"&amp;INDEX('הוראות שימוש'!$A$33:$A$44,$B426)&amp;"'!$B$"&amp;3+IF(B426&lt;&gt;B425,0,F425)&amp;":$B$1500"),0)+IF(B426&lt;&gt;B425,0,F425)</f>
        <v>#VALUE!</v>
      </c>
    </row>
    <row r="427" spans="1:6" x14ac:dyDescent="0.2">
      <c r="A427" s="91" t="str">
        <f t="shared" ca="1" si="8"/>
        <v/>
      </c>
      <c r="B427" s="91" t="str">
        <f ca="1">IF(OR(B426="",AND(B426=$B$6,ROW(B426)&gt;$E$6+6)),"",IF(ROW(B426)&gt;=ROW($B$6)+SUM(E$6:$E426)-1,IF(B426=12,1,B426+1),B426))</f>
        <v/>
      </c>
      <c r="C427" s="94" t="str">
        <f ca="1">IF(B428="","",IF(ISERROR(F427),0,INDEX(INDIRECT("'"&amp;INDEX('הוראות שימוש'!$A$33:$A$44,$B427)&amp;"'!c3:c1500"),$F427)))</f>
        <v/>
      </c>
      <c r="D427" s="95" t="str">
        <f ca="1">IF(B428="","",IF(ISERROR(F427),0,INDEX(INDIRECT("'"&amp;INDEX('הוראות שימוש'!$A$33:$A$44,$B427)&amp;"'!d3:d1500"),$F427)))</f>
        <v/>
      </c>
      <c r="E427" s="1">
        <f ca="1">IF(B427=B426,0,COUNTIF(INDIRECT("'"&amp;INDEX('הוראות שימוש'!$A$33:$A$44,$B427)&amp;"'!B2:B1501"),$A$2)+(COUNTIF(INDIRECT("'"&amp;INDEX('הוראות שימוש'!$A$33:$A$44,$B427)&amp;"'!B2:B1501"),$A$2)=0))</f>
        <v>0</v>
      </c>
      <c r="F427" s="1" t="e">
        <f ca="1">MATCH($A$2,INDIRECT("'"&amp;INDEX('הוראות שימוש'!$A$33:$A$44,$B427)&amp;"'!$B$"&amp;3+IF(B427&lt;&gt;B426,0,F426)&amp;":$B$1500"),0)+IF(B427&lt;&gt;B426,0,F426)</f>
        <v>#VALUE!</v>
      </c>
    </row>
    <row r="428" spans="1:6" x14ac:dyDescent="0.2">
      <c r="A428" s="91" t="str">
        <f t="shared" ca="1" si="8"/>
        <v/>
      </c>
      <c r="B428" s="91" t="str">
        <f ca="1">IF(OR(B427="",AND(B427=$B$6,ROW(B427)&gt;$E$6+6)),"",IF(ROW(B427)&gt;=ROW($B$6)+SUM(E$6:$E427)-1,IF(B427=12,1,B427+1),B427))</f>
        <v/>
      </c>
      <c r="C428" s="94" t="str">
        <f ca="1">IF(B429="","",IF(ISERROR(F428),0,INDEX(INDIRECT("'"&amp;INDEX('הוראות שימוש'!$A$33:$A$44,$B428)&amp;"'!c3:c1500"),$F428)))</f>
        <v/>
      </c>
      <c r="D428" s="95" t="str">
        <f ca="1">IF(B429="","",IF(ISERROR(F428),0,INDEX(INDIRECT("'"&amp;INDEX('הוראות שימוש'!$A$33:$A$44,$B428)&amp;"'!d3:d1500"),$F428)))</f>
        <v/>
      </c>
      <c r="E428" s="1">
        <f ca="1">IF(B428=B427,0,COUNTIF(INDIRECT("'"&amp;INDEX('הוראות שימוש'!$A$33:$A$44,$B428)&amp;"'!B2:B1501"),$A$2)+(COUNTIF(INDIRECT("'"&amp;INDEX('הוראות שימוש'!$A$33:$A$44,$B428)&amp;"'!B2:B1501"),$A$2)=0))</f>
        <v>0</v>
      </c>
      <c r="F428" s="1" t="e">
        <f ca="1">MATCH($A$2,INDIRECT("'"&amp;INDEX('הוראות שימוש'!$A$33:$A$44,$B428)&amp;"'!$B$"&amp;3+IF(B428&lt;&gt;B427,0,F427)&amp;":$B$1500"),0)+IF(B428&lt;&gt;B427,0,F427)</f>
        <v>#VALUE!</v>
      </c>
    </row>
    <row r="429" spans="1:6" x14ac:dyDescent="0.2">
      <c r="A429" s="91" t="str">
        <f t="shared" ca="1" si="8"/>
        <v/>
      </c>
      <c r="B429" s="91" t="str">
        <f ca="1">IF(OR(B428="",AND(B428=$B$6,ROW(B428)&gt;$E$6+6)),"",IF(ROW(B428)&gt;=ROW($B$6)+SUM(E$6:$E428)-1,IF(B428=12,1,B428+1),B428))</f>
        <v/>
      </c>
      <c r="C429" s="94" t="str">
        <f ca="1">IF(B430="","",IF(ISERROR(F429),0,INDEX(INDIRECT("'"&amp;INDEX('הוראות שימוש'!$A$33:$A$44,$B429)&amp;"'!c3:c1500"),$F429)))</f>
        <v/>
      </c>
      <c r="D429" s="95" t="str">
        <f ca="1">IF(B430="","",IF(ISERROR(F429),0,INDEX(INDIRECT("'"&amp;INDEX('הוראות שימוש'!$A$33:$A$44,$B429)&amp;"'!d3:d1500"),$F429)))</f>
        <v/>
      </c>
      <c r="E429" s="1">
        <f ca="1">IF(B429=B428,0,COUNTIF(INDIRECT("'"&amp;INDEX('הוראות שימוש'!$A$33:$A$44,$B429)&amp;"'!B2:B1501"),$A$2)+(COUNTIF(INDIRECT("'"&amp;INDEX('הוראות שימוש'!$A$33:$A$44,$B429)&amp;"'!B2:B1501"),$A$2)=0))</f>
        <v>0</v>
      </c>
      <c r="F429" s="1" t="e">
        <f ca="1">MATCH($A$2,INDIRECT("'"&amp;INDEX('הוראות שימוש'!$A$33:$A$44,$B429)&amp;"'!$B$"&amp;3+IF(B429&lt;&gt;B428,0,F428)&amp;":$B$1500"),0)+IF(B429&lt;&gt;B428,0,F428)</f>
        <v>#VALUE!</v>
      </c>
    </row>
    <row r="430" spans="1:6" x14ac:dyDescent="0.2">
      <c r="A430" s="91" t="str">
        <f t="shared" ca="1" si="8"/>
        <v/>
      </c>
      <c r="B430" s="91" t="str">
        <f ca="1">IF(OR(B429="",AND(B429=$B$6,ROW(B429)&gt;$E$6+6)),"",IF(ROW(B429)&gt;=ROW($B$6)+SUM(E$6:$E429)-1,IF(B429=12,1,B429+1),B429))</f>
        <v/>
      </c>
      <c r="C430" s="94" t="str">
        <f ca="1">IF(B431="","",IF(ISERROR(F430),0,INDEX(INDIRECT("'"&amp;INDEX('הוראות שימוש'!$A$33:$A$44,$B430)&amp;"'!c3:c1500"),$F430)))</f>
        <v/>
      </c>
      <c r="D430" s="95" t="str">
        <f ca="1">IF(B431="","",IF(ISERROR(F430),0,INDEX(INDIRECT("'"&amp;INDEX('הוראות שימוש'!$A$33:$A$44,$B430)&amp;"'!d3:d1500"),$F430)))</f>
        <v/>
      </c>
      <c r="E430" s="1">
        <f ca="1">IF(B430=B429,0,COUNTIF(INDIRECT("'"&amp;INDEX('הוראות שימוש'!$A$33:$A$44,$B430)&amp;"'!B2:B1501"),$A$2)+(COUNTIF(INDIRECT("'"&amp;INDEX('הוראות שימוש'!$A$33:$A$44,$B430)&amp;"'!B2:B1501"),$A$2)=0))</f>
        <v>0</v>
      </c>
      <c r="F430" s="1" t="e">
        <f ca="1">MATCH($A$2,INDIRECT("'"&amp;INDEX('הוראות שימוש'!$A$33:$A$44,$B430)&amp;"'!$B$"&amp;3+IF(B430&lt;&gt;B429,0,F429)&amp;":$B$1500"),0)+IF(B430&lt;&gt;B429,0,F429)</f>
        <v>#VALUE!</v>
      </c>
    </row>
    <row r="431" spans="1:6" x14ac:dyDescent="0.2">
      <c r="A431" s="91" t="str">
        <f t="shared" ca="1" si="8"/>
        <v/>
      </c>
      <c r="B431" s="91" t="str">
        <f ca="1">IF(OR(B430="",AND(B430=$B$6,ROW(B430)&gt;$E$6+6)),"",IF(ROW(B430)&gt;=ROW($B$6)+SUM(E$6:$E430)-1,IF(B430=12,1,B430+1),B430))</f>
        <v/>
      </c>
      <c r="C431" s="94" t="str">
        <f ca="1">IF(B432="","",IF(ISERROR(F431),0,INDEX(INDIRECT("'"&amp;INDEX('הוראות שימוש'!$A$33:$A$44,$B431)&amp;"'!c3:c1500"),$F431)))</f>
        <v/>
      </c>
      <c r="D431" s="95" t="str">
        <f ca="1">IF(B432="","",IF(ISERROR(F431),0,INDEX(INDIRECT("'"&amp;INDEX('הוראות שימוש'!$A$33:$A$44,$B431)&amp;"'!d3:d1500"),$F431)))</f>
        <v/>
      </c>
      <c r="E431" s="1">
        <f ca="1">IF(B431=B430,0,COUNTIF(INDIRECT("'"&amp;INDEX('הוראות שימוש'!$A$33:$A$44,$B431)&amp;"'!B2:B1501"),$A$2)+(COUNTIF(INDIRECT("'"&amp;INDEX('הוראות שימוש'!$A$33:$A$44,$B431)&amp;"'!B2:B1501"),$A$2)=0))</f>
        <v>0</v>
      </c>
      <c r="F431" s="1" t="e">
        <f ca="1">MATCH($A$2,INDIRECT("'"&amp;INDEX('הוראות שימוש'!$A$33:$A$44,$B431)&amp;"'!$B$"&amp;3+IF(B431&lt;&gt;B430,0,F430)&amp;":$B$1500"),0)+IF(B431&lt;&gt;B430,0,F430)</f>
        <v>#VALUE!</v>
      </c>
    </row>
    <row r="432" spans="1:6" x14ac:dyDescent="0.2">
      <c r="A432" s="91" t="str">
        <f t="shared" ca="1" si="8"/>
        <v/>
      </c>
      <c r="B432" s="91" t="str">
        <f ca="1">IF(OR(B431="",AND(B431=$B$6,ROW(B431)&gt;$E$6+6)),"",IF(ROW(B431)&gt;=ROW($B$6)+SUM(E$6:$E431)-1,IF(B431=12,1,B431+1),B431))</f>
        <v/>
      </c>
      <c r="C432" s="94" t="str">
        <f ca="1">IF(B433="","",IF(ISERROR(F432),0,INDEX(INDIRECT("'"&amp;INDEX('הוראות שימוש'!$A$33:$A$44,$B432)&amp;"'!c3:c1500"),$F432)))</f>
        <v/>
      </c>
      <c r="D432" s="95" t="str">
        <f ca="1">IF(B433="","",IF(ISERROR(F432),0,INDEX(INDIRECT("'"&amp;INDEX('הוראות שימוש'!$A$33:$A$44,$B432)&amp;"'!d3:d1500"),$F432)))</f>
        <v/>
      </c>
      <c r="E432" s="1">
        <f ca="1">IF(B432=B431,0,COUNTIF(INDIRECT("'"&amp;INDEX('הוראות שימוש'!$A$33:$A$44,$B432)&amp;"'!B2:B1501"),$A$2)+(COUNTIF(INDIRECT("'"&amp;INDEX('הוראות שימוש'!$A$33:$A$44,$B432)&amp;"'!B2:B1501"),$A$2)=0))</f>
        <v>0</v>
      </c>
      <c r="F432" s="1" t="e">
        <f ca="1">MATCH($A$2,INDIRECT("'"&amp;INDEX('הוראות שימוש'!$A$33:$A$44,$B432)&amp;"'!$B$"&amp;3+IF(B432&lt;&gt;B431,0,F431)&amp;":$B$1500"),0)+IF(B432&lt;&gt;B431,0,F431)</f>
        <v>#VALUE!</v>
      </c>
    </row>
    <row r="433" spans="1:6" x14ac:dyDescent="0.2">
      <c r="A433" s="91" t="str">
        <f t="shared" ca="1" si="8"/>
        <v/>
      </c>
      <c r="B433" s="91" t="str">
        <f ca="1">IF(OR(B432="",AND(B432=$B$6,ROW(B432)&gt;$E$6+6)),"",IF(ROW(B432)&gt;=ROW($B$6)+SUM(E$6:$E432)-1,IF(B432=12,1,B432+1),B432))</f>
        <v/>
      </c>
      <c r="C433" s="94" t="str">
        <f ca="1">IF(B434="","",IF(ISERROR(F433),0,INDEX(INDIRECT("'"&amp;INDEX('הוראות שימוש'!$A$33:$A$44,$B433)&amp;"'!c3:c1500"),$F433)))</f>
        <v/>
      </c>
      <c r="D433" s="95" t="str">
        <f ca="1">IF(B434="","",IF(ISERROR(F433),0,INDEX(INDIRECT("'"&amp;INDEX('הוראות שימוש'!$A$33:$A$44,$B433)&amp;"'!d3:d1500"),$F433)))</f>
        <v/>
      </c>
      <c r="E433" s="1">
        <f ca="1">IF(B433=B432,0,COUNTIF(INDIRECT("'"&amp;INDEX('הוראות שימוש'!$A$33:$A$44,$B433)&amp;"'!B2:B1501"),$A$2)+(COUNTIF(INDIRECT("'"&amp;INDEX('הוראות שימוש'!$A$33:$A$44,$B433)&amp;"'!B2:B1501"),$A$2)=0))</f>
        <v>0</v>
      </c>
      <c r="F433" s="1" t="e">
        <f ca="1">MATCH($A$2,INDIRECT("'"&amp;INDEX('הוראות שימוש'!$A$33:$A$44,$B433)&amp;"'!$B$"&amp;3+IF(B433&lt;&gt;B432,0,F432)&amp;":$B$1500"),0)+IF(B433&lt;&gt;B432,0,F432)</f>
        <v>#VALUE!</v>
      </c>
    </row>
    <row r="434" spans="1:6" x14ac:dyDescent="0.2">
      <c r="A434" s="91" t="str">
        <f t="shared" ca="1" si="8"/>
        <v/>
      </c>
      <c r="B434" s="91" t="str">
        <f ca="1">IF(OR(B433="",AND(B433=$B$6,ROW(B433)&gt;$E$6+6)),"",IF(ROW(B433)&gt;=ROW($B$6)+SUM(E$6:$E433)-1,IF(B433=12,1,B433+1),B433))</f>
        <v/>
      </c>
      <c r="C434" s="94" t="str">
        <f ca="1">IF(B435="","",IF(ISERROR(F434),0,INDEX(INDIRECT("'"&amp;INDEX('הוראות שימוש'!$A$33:$A$44,$B434)&amp;"'!c3:c1500"),$F434)))</f>
        <v/>
      </c>
      <c r="D434" s="95" t="str">
        <f ca="1">IF(B435="","",IF(ISERROR(F434),0,INDEX(INDIRECT("'"&amp;INDEX('הוראות שימוש'!$A$33:$A$44,$B434)&amp;"'!d3:d1500"),$F434)))</f>
        <v/>
      </c>
      <c r="E434" s="1">
        <f ca="1">IF(B434=B433,0,COUNTIF(INDIRECT("'"&amp;INDEX('הוראות שימוש'!$A$33:$A$44,$B434)&amp;"'!B2:B1501"),$A$2)+(COUNTIF(INDIRECT("'"&amp;INDEX('הוראות שימוש'!$A$33:$A$44,$B434)&amp;"'!B2:B1501"),$A$2)=0))</f>
        <v>0</v>
      </c>
      <c r="F434" s="1" t="e">
        <f ca="1">MATCH($A$2,INDIRECT("'"&amp;INDEX('הוראות שימוש'!$A$33:$A$44,$B434)&amp;"'!$B$"&amp;3+IF(B434&lt;&gt;B433,0,F433)&amp;":$B$1500"),0)+IF(B434&lt;&gt;B433,0,F433)</f>
        <v>#VALUE!</v>
      </c>
    </row>
    <row r="435" spans="1:6" x14ac:dyDescent="0.2">
      <c r="A435" s="91" t="str">
        <f t="shared" ca="1" si="8"/>
        <v/>
      </c>
      <c r="B435" s="91" t="str">
        <f ca="1">IF(OR(B434="",AND(B434=$B$6,ROW(B434)&gt;$E$6+6)),"",IF(ROW(B434)&gt;=ROW($B$6)+SUM(E$6:$E434)-1,IF(B434=12,1,B434+1),B434))</f>
        <v/>
      </c>
      <c r="C435" s="94" t="str">
        <f ca="1">IF(B436="","",IF(ISERROR(F435),0,INDEX(INDIRECT("'"&amp;INDEX('הוראות שימוש'!$A$33:$A$44,$B435)&amp;"'!c3:c1500"),$F435)))</f>
        <v/>
      </c>
      <c r="D435" s="95" t="str">
        <f ca="1">IF(B436="","",IF(ISERROR(F435),0,INDEX(INDIRECT("'"&amp;INDEX('הוראות שימוש'!$A$33:$A$44,$B435)&amp;"'!d3:d1500"),$F435)))</f>
        <v/>
      </c>
      <c r="E435" s="1">
        <f ca="1">IF(B435=B434,0,COUNTIF(INDIRECT("'"&amp;INDEX('הוראות שימוש'!$A$33:$A$44,$B435)&amp;"'!B2:B1501"),$A$2)+(COUNTIF(INDIRECT("'"&amp;INDEX('הוראות שימוש'!$A$33:$A$44,$B435)&amp;"'!B2:B1501"),$A$2)=0))</f>
        <v>0</v>
      </c>
      <c r="F435" s="1" t="e">
        <f ca="1">MATCH($A$2,INDIRECT("'"&amp;INDEX('הוראות שימוש'!$A$33:$A$44,$B435)&amp;"'!$B$"&amp;3+IF(B435&lt;&gt;B434,0,F434)&amp;":$B$1500"),0)+IF(B435&lt;&gt;B434,0,F434)</f>
        <v>#VALUE!</v>
      </c>
    </row>
    <row r="436" spans="1:6" x14ac:dyDescent="0.2">
      <c r="A436" s="91" t="str">
        <f t="shared" ca="1" si="8"/>
        <v/>
      </c>
      <c r="B436" s="91" t="str">
        <f ca="1">IF(OR(B435="",AND(B435=$B$6,ROW(B435)&gt;$E$6+6)),"",IF(ROW(B435)&gt;=ROW($B$6)+SUM(E$6:$E435)-1,IF(B435=12,1,B435+1),B435))</f>
        <v/>
      </c>
      <c r="C436" s="94" t="str">
        <f ca="1">IF(B437="","",IF(ISERROR(F436),0,INDEX(INDIRECT("'"&amp;INDEX('הוראות שימוש'!$A$33:$A$44,$B436)&amp;"'!c3:c1500"),$F436)))</f>
        <v/>
      </c>
      <c r="D436" s="95" t="str">
        <f ca="1">IF(B437="","",IF(ISERROR(F436),0,INDEX(INDIRECT("'"&amp;INDEX('הוראות שימוש'!$A$33:$A$44,$B436)&amp;"'!d3:d1500"),$F436)))</f>
        <v/>
      </c>
      <c r="E436" s="1">
        <f ca="1">IF(B436=B435,0,COUNTIF(INDIRECT("'"&amp;INDEX('הוראות שימוש'!$A$33:$A$44,$B436)&amp;"'!B2:B1501"),$A$2)+(COUNTIF(INDIRECT("'"&amp;INDEX('הוראות שימוש'!$A$33:$A$44,$B436)&amp;"'!B2:B1501"),$A$2)=0))</f>
        <v>0</v>
      </c>
      <c r="F436" s="1" t="e">
        <f ca="1">MATCH($A$2,INDIRECT("'"&amp;INDEX('הוראות שימוש'!$A$33:$A$44,$B436)&amp;"'!$B$"&amp;3+IF(B436&lt;&gt;B435,0,F435)&amp;":$B$1500"),0)+IF(B436&lt;&gt;B435,0,F435)</f>
        <v>#VALUE!</v>
      </c>
    </row>
    <row r="437" spans="1:6" x14ac:dyDescent="0.2">
      <c r="A437" s="91" t="str">
        <f t="shared" ca="1" si="8"/>
        <v/>
      </c>
      <c r="B437" s="91" t="str">
        <f ca="1">IF(OR(B436="",AND(B436=$B$6,ROW(B436)&gt;$E$6+6)),"",IF(ROW(B436)&gt;=ROW($B$6)+SUM(E$6:$E436)-1,IF(B436=12,1,B436+1),B436))</f>
        <v/>
      </c>
      <c r="C437" s="94" t="str">
        <f ca="1">IF(B438="","",IF(ISERROR(F437),0,INDEX(INDIRECT("'"&amp;INDEX('הוראות שימוש'!$A$33:$A$44,$B437)&amp;"'!c3:c1500"),$F437)))</f>
        <v/>
      </c>
      <c r="D437" s="95" t="str">
        <f ca="1">IF(B438="","",IF(ISERROR(F437),0,INDEX(INDIRECT("'"&amp;INDEX('הוראות שימוש'!$A$33:$A$44,$B437)&amp;"'!d3:d1500"),$F437)))</f>
        <v/>
      </c>
      <c r="E437" s="1">
        <f ca="1">IF(B437=B436,0,COUNTIF(INDIRECT("'"&amp;INDEX('הוראות שימוש'!$A$33:$A$44,$B437)&amp;"'!B2:B1501"),$A$2)+(COUNTIF(INDIRECT("'"&amp;INDEX('הוראות שימוש'!$A$33:$A$44,$B437)&amp;"'!B2:B1501"),$A$2)=0))</f>
        <v>0</v>
      </c>
      <c r="F437" s="1" t="e">
        <f ca="1">MATCH($A$2,INDIRECT("'"&amp;INDEX('הוראות שימוש'!$A$33:$A$44,$B437)&amp;"'!$B$"&amp;3+IF(B437&lt;&gt;B436,0,F436)&amp;":$B$1500"),0)+IF(B437&lt;&gt;B436,0,F436)</f>
        <v>#VALUE!</v>
      </c>
    </row>
    <row r="438" spans="1:6" x14ac:dyDescent="0.2">
      <c r="A438" s="91" t="str">
        <f t="shared" ca="1" si="8"/>
        <v/>
      </c>
      <c r="B438" s="91" t="str">
        <f ca="1">IF(OR(B437="",AND(B437=$B$6,ROW(B437)&gt;$E$6+6)),"",IF(ROW(B437)&gt;=ROW($B$6)+SUM(E$6:$E437)-1,IF(B437=12,1,B437+1),B437))</f>
        <v/>
      </c>
      <c r="C438" s="94" t="str">
        <f ca="1">IF(B439="","",IF(ISERROR(F438),0,INDEX(INDIRECT("'"&amp;INDEX('הוראות שימוש'!$A$33:$A$44,$B438)&amp;"'!c3:c1500"),$F438)))</f>
        <v/>
      </c>
      <c r="D438" s="95" t="str">
        <f ca="1">IF(B439="","",IF(ISERROR(F438),0,INDEX(INDIRECT("'"&amp;INDEX('הוראות שימוש'!$A$33:$A$44,$B438)&amp;"'!d3:d1500"),$F438)))</f>
        <v/>
      </c>
      <c r="E438" s="1">
        <f ca="1">IF(B438=B437,0,COUNTIF(INDIRECT("'"&amp;INDEX('הוראות שימוש'!$A$33:$A$44,$B438)&amp;"'!B2:B1501"),$A$2)+(COUNTIF(INDIRECT("'"&amp;INDEX('הוראות שימוש'!$A$33:$A$44,$B438)&amp;"'!B2:B1501"),$A$2)=0))</f>
        <v>0</v>
      </c>
      <c r="F438" s="1" t="e">
        <f ca="1">MATCH($A$2,INDIRECT("'"&amp;INDEX('הוראות שימוש'!$A$33:$A$44,$B438)&amp;"'!$B$"&amp;3+IF(B438&lt;&gt;B437,0,F437)&amp;":$B$1500"),0)+IF(B438&lt;&gt;B437,0,F437)</f>
        <v>#VALUE!</v>
      </c>
    </row>
    <row r="439" spans="1:6" x14ac:dyDescent="0.2">
      <c r="A439" s="91" t="str">
        <f t="shared" ca="1" si="8"/>
        <v/>
      </c>
      <c r="B439" s="91" t="str">
        <f ca="1">IF(OR(B438="",AND(B438=$B$6,ROW(B438)&gt;$E$6+6)),"",IF(ROW(B438)&gt;=ROW($B$6)+SUM(E$6:$E438)-1,IF(B438=12,1,B438+1),B438))</f>
        <v/>
      </c>
      <c r="C439" s="94" t="str">
        <f ca="1">IF(B440="","",IF(ISERROR(F439),0,INDEX(INDIRECT("'"&amp;INDEX('הוראות שימוש'!$A$33:$A$44,$B439)&amp;"'!c3:c1500"),$F439)))</f>
        <v/>
      </c>
      <c r="D439" s="95" t="str">
        <f ca="1">IF(B440="","",IF(ISERROR(F439),0,INDEX(INDIRECT("'"&amp;INDEX('הוראות שימוש'!$A$33:$A$44,$B439)&amp;"'!d3:d1500"),$F439)))</f>
        <v/>
      </c>
      <c r="E439" s="1">
        <f ca="1">IF(B439=B438,0,COUNTIF(INDIRECT("'"&amp;INDEX('הוראות שימוש'!$A$33:$A$44,$B439)&amp;"'!B2:B1501"),$A$2)+(COUNTIF(INDIRECT("'"&amp;INDEX('הוראות שימוש'!$A$33:$A$44,$B439)&amp;"'!B2:B1501"),$A$2)=0))</f>
        <v>0</v>
      </c>
      <c r="F439" s="1" t="e">
        <f ca="1">MATCH($A$2,INDIRECT("'"&amp;INDEX('הוראות שימוש'!$A$33:$A$44,$B439)&amp;"'!$B$"&amp;3+IF(B439&lt;&gt;B438,0,F438)&amp;":$B$1500"),0)+IF(B439&lt;&gt;B438,0,F438)</f>
        <v>#VALUE!</v>
      </c>
    </row>
    <row r="440" spans="1:6" x14ac:dyDescent="0.2">
      <c r="A440" s="91" t="str">
        <f t="shared" ca="1" si="8"/>
        <v/>
      </c>
      <c r="B440" s="91" t="str">
        <f ca="1">IF(OR(B439="",AND(B439=$B$6,ROW(B439)&gt;$E$6+6)),"",IF(ROW(B439)&gt;=ROW($B$6)+SUM(E$6:$E439)-1,IF(B439=12,1,B439+1),B439))</f>
        <v/>
      </c>
      <c r="C440" s="94" t="str">
        <f ca="1">IF(B441="","",IF(ISERROR(F440),0,INDEX(INDIRECT("'"&amp;INDEX('הוראות שימוש'!$A$33:$A$44,$B440)&amp;"'!c3:c1500"),$F440)))</f>
        <v/>
      </c>
      <c r="D440" s="95" t="str">
        <f ca="1">IF(B441="","",IF(ISERROR(F440),0,INDEX(INDIRECT("'"&amp;INDEX('הוראות שימוש'!$A$33:$A$44,$B440)&amp;"'!d3:d1500"),$F440)))</f>
        <v/>
      </c>
      <c r="E440" s="1">
        <f ca="1">IF(B440=B439,0,COUNTIF(INDIRECT("'"&amp;INDEX('הוראות שימוש'!$A$33:$A$44,$B440)&amp;"'!B2:B1501"),$A$2)+(COUNTIF(INDIRECT("'"&amp;INDEX('הוראות שימוש'!$A$33:$A$44,$B440)&amp;"'!B2:B1501"),$A$2)=0))</f>
        <v>0</v>
      </c>
      <c r="F440" s="1" t="e">
        <f ca="1">MATCH($A$2,INDIRECT("'"&amp;INDEX('הוראות שימוש'!$A$33:$A$44,$B440)&amp;"'!$B$"&amp;3+IF(B440&lt;&gt;B439,0,F439)&amp;":$B$1500"),0)+IF(B440&lt;&gt;B439,0,F439)</f>
        <v>#VALUE!</v>
      </c>
    </row>
    <row r="441" spans="1:6" x14ac:dyDescent="0.2">
      <c r="A441" s="91" t="str">
        <f t="shared" ca="1" si="8"/>
        <v/>
      </c>
      <c r="B441" s="91" t="str">
        <f ca="1">IF(OR(B440="",AND(B440=$B$6,ROW(B440)&gt;$E$6+6)),"",IF(ROW(B440)&gt;=ROW($B$6)+SUM(E$6:$E440)-1,IF(B440=12,1,B440+1),B440))</f>
        <v/>
      </c>
      <c r="C441" s="94" t="str">
        <f ca="1">IF(B442="","",IF(ISERROR(F441),0,INDEX(INDIRECT("'"&amp;INDEX('הוראות שימוש'!$A$33:$A$44,$B441)&amp;"'!c3:c1500"),$F441)))</f>
        <v/>
      </c>
      <c r="D441" s="95" t="str">
        <f ca="1">IF(B442="","",IF(ISERROR(F441),0,INDEX(INDIRECT("'"&amp;INDEX('הוראות שימוש'!$A$33:$A$44,$B441)&amp;"'!d3:d1500"),$F441)))</f>
        <v/>
      </c>
      <c r="E441" s="1">
        <f ca="1">IF(B441=B440,0,COUNTIF(INDIRECT("'"&amp;INDEX('הוראות שימוש'!$A$33:$A$44,$B441)&amp;"'!B2:B1501"),$A$2)+(COUNTIF(INDIRECT("'"&amp;INDEX('הוראות שימוש'!$A$33:$A$44,$B441)&amp;"'!B2:B1501"),$A$2)=0))</f>
        <v>0</v>
      </c>
      <c r="F441" s="1" t="e">
        <f ca="1">MATCH($A$2,INDIRECT("'"&amp;INDEX('הוראות שימוש'!$A$33:$A$44,$B441)&amp;"'!$B$"&amp;3+IF(B441&lt;&gt;B440,0,F440)&amp;":$B$1500"),0)+IF(B441&lt;&gt;B440,0,F440)</f>
        <v>#VALUE!</v>
      </c>
    </row>
    <row r="442" spans="1:6" x14ac:dyDescent="0.2">
      <c r="A442" s="91" t="str">
        <f t="shared" ca="1" si="8"/>
        <v/>
      </c>
      <c r="B442" s="91" t="str">
        <f ca="1">IF(OR(B441="",AND(B441=$B$6,ROW(B441)&gt;$E$6+6)),"",IF(ROW(B441)&gt;=ROW($B$6)+SUM(E$6:$E441)-1,IF(B441=12,1,B441+1),B441))</f>
        <v/>
      </c>
      <c r="C442" s="94" t="str">
        <f ca="1">IF(B443="","",IF(ISERROR(F442),0,INDEX(INDIRECT("'"&amp;INDEX('הוראות שימוש'!$A$33:$A$44,$B442)&amp;"'!c3:c1500"),$F442)))</f>
        <v/>
      </c>
      <c r="D442" s="95" t="str">
        <f ca="1">IF(B443="","",IF(ISERROR(F442),0,INDEX(INDIRECT("'"&amp;INDEX('הוראות שימוש'!$A$33:$A$44,$B442)&amp;"'!d3:d1500"),$F442)))</f>
        <v/>
      </c>
      <c r="E442" s="1">
        <f ca="1">IF(B442=B441,0,COUNTIF(INDIRECT("'"&amp;INDEX('הוראות שימוש'!$A$33:$A$44,$B442)&amp;"'!B2:B1501"),$A$2)+(COUNTIF(INDIRECT("'"&amp;INDEX('הוראות שימוש'!$A$33:$A$44,$B442)&amp;"'!B2:B1501"),$A$2)=0))</f>
        <v>0</v>
      </c>
      <c r="F442" s="1" t="e">
        <f ca="1">MATCH($A$2,INDIRECT("'"&amp;INDEX('הוראות שימוש'!$A$33:$A$44,$B442)&amp;"'!$B$"&amp;3+IF(B442&lt;&gt;B441,0,F441)&amp;":$B$1500"),0)+IF(B442&lt;&gt;B441,0,F441)</f>
        <v>#VALUE!</v>
      </c>
    </row>
    <row r="443" spans="1:6" x14ac:dyDescent="0.2">
      <c r="A443" s="91" t="str">
        <f t="shared" ca="1" si="8"/>
        <v/>
      </c>
      <c r="B443" s="91" t="str">
        <f ca="1">IF(OR(B442="",AND(B442=$B$6,ROW(B442)&gt;$E$6+6)),"",IF(ROW(B442)&gt;=ROW($B$6)+SUM(E$6:$E442)-1,IF(B442=12,1,B442+1),B442))</f>
        <v/>
      </c>
      <c r="C443" s="94" t="str">
        <f ca="1">IF(B444="","",IF(ISERROR(F443),0,INDEX(INDIRECT("'"&amp;INDEX('הוראות שימוש'!$A$33:$A$44,$B443)&amp;"'!c3:c1500"),$F443)))</f>
        <v/>
      </c>
      <c r="D443" s="95" t="str">
        <f ca="1">IF(B444="","",IF(ISERROR(F443),0,INDEX(INDIRECT("'"&amp;INDEX('הוראות שימוש'!$A$33:$A$44,$B443)&amp;"'!d3:d1500"),$F443)))</f>
        <v/>
      </c>
      <c r="E443" s="1">
        <f ca="1">IF(B443=B442,0,COUNTIF(INDIRECT("'"&amp;INDEX('הוראות שימוש'!$A$33:$A$44,$B443)&amp;"'!B2:B1501"),$A$2)+(COUNTIF(INDIRECT("'"&amp;INDEX('הוראות שימוש'!$A$33:$A$44,$B443)&amp;"'!B2:B1501"),$A$2)=0))</f>
        <v>0</v>
      </c>
      <c r="F443" s="1" t="e">
        <f ca="1">MATCH($A$2,INDIRECT("'"&amp;INDEX('הוראות שימוש'!$A$33:$A$44,$B443)&amp;"'!$B$"&amp;3+IF(B443&lt;&gt;B442,0,F442)&amp;":$B$1500"),0)+IF(B443&lt;&gt;B442,0,F442)</f>
        <v>#VALUE!</v>
      </c>
    </row>
    <row r="444" spans="1:6" x14ac:dyDescent="0.2">
      <c r="A444" s="91" t="str">
        <f t="shared" ca="1" si="8"/>
        <v/>
      </c>
      <c r="B444" s="91" t="str">
        <f ca="1">IF(OR(B443="",AND(B443=$B$6,ROW(B443)&gt;$E$6+6)),"",IF(ROW(B443)&gt;=ROW($B$6)+SUM(E$6:$E443)-1,IF(B443=12,1,B443+1),B443))</f>
        <v/>
      </c>
      <c r="C444" s="94" t="str">
        <f ca="1">IF(B445="","",IF(ISERROR(F444),0,INDEX(INDIRECT("'"&amp;INDEX('הוראות שימוש'!$A$33:$A$44,$B444)&amp;"'!c3:c1500"),$F444)))</f>
        <v/>
      </c>
      <c r="D444" s="95" t="str">
        <f ca="1">IF(B445="","",IF(ISERROR(F444),0,INDEX(INDIRECT("'"&amp;INDEX('הוראות שימוש'!$A$33:$A$44,$B444)&amp;"'!d3:d1500"),$F444)))</f>
        <v/>
      </c>
      <c r="E444" s="1">
        <f ca="1">IF(B444=B443,0,COUNTIF(INDIRECT("'"&amp;INDEX('הוראות שימוש'!$A$33:$A$44,$B444)&amp;"'!B2:B1501"),$A$2)+(COUNTIF(INDIRECT("'"&amp;INDEX('הוראות שימוש'!$A$33:$A$44,$B444)&amp;"'!B2:B1501"),$A$2)=0))</f>
        <v>0</v>
      </c>
      <c r="F444" s="1" t="e">
        <f ca="1">MATCH($A$2,INDIRECT("'"&amp;INDEX('הוראות שימוש'!$A$33:$A$44,$B444)&amp;"'!$B$"&amp;3+IF(B444&lt;&gt;B443,0,F443)&amp;":$B$1500"),0)+IF(B444&lt;&gt;B443,0,F443)</f>
        <v>#VALUE!</v>
      </c>
    </row>
    <row r="445" spans="1:6" x14ac:dyDescent="0.2">
      <c r="A445" s="91" t="str">
        <f t="shared" ca="1" si="8"/>
        <v/>
      </c>
      <c r="B445" s="91" t="str">
        <f ca="1">IF(OR(B444="",AND(B444=$B$6,ROW(B444)&gt;$E$6+6)),"",IF(ROW(B444)&gt;=ROW($B$6)+SUM(E$6:$E444)-1,IF(B444=12,1,B444+1),B444))</f>
        <v/>
      </c>
      <c r="C445" s="94" t="str">
        <f ca="1">IF(B446="","",IF(ISERROR(F445),0,INDEX(INDIRECT("'"&amp;INDEX('הוראות שימוש'!$A$33:$A$44,$B445)&amp;"'!c3:c1500"),$F445)))</f>
        <v/>
      </c>
      <c r="D445" s="95" t="str">
        <f ca="1">IF(B446="","",IF(ISERROR(F445),0,INDEX(INDIRECT("'"&amp;INDEX('הוראות שימוש'!$A$33:$A$44,$B445)&amp;"'!d3:d1500"),$F445)))</f>
        <v/>
      </c>
      <c r="E445" s="1">
        <f ca="1">IF(B445=B444,0,COUNTIF(INDIRECT("'"&amp;INDEX('הוראות שימוש'!$A$33:$A$44,$B445)&amp;"'!B2:B1501"),$A$2)+(COUNTIF(INDIRECT("'"&amp;INDEX('הוראות שימוש'!$A$33:$A$44,$B445)&amp;"'!B2:B1501"),$A$2)=0))</f>
        <v>0</v>
      </c>
      <c r="F445" s="1" t="e">
        <f ca="1">MATCH($A$2,INDIRECT("'"&amp;INDEX('הוראות שימוש'!$A$33:$A$44,$B445)&amp;"'!$B$"&amp;3+IF(B445&lt;&gt;B444,0,F444)&amp;":$B$1500"),0)+IF(B445&lt;&gt;B444,0,F444)</f>
        <v>#VALUE!</v>
      </c>
    </row>
    <row r="446" spans="1:6" x14ac:dyDescent="0.2">
      <c r="A446" s="91" t="str">
        <f t="shared" ca="1" si="8"/>
        <v/>
      </c>
      <c r="B446" s="91" t="str">
        <f ca="1">IF(OR(B445="",AND(B445=$B$6,ROW(B445)&gt;$E$6+6)),"",IF(ROW(B445)&gt;=ROW($B$6)+SUM(E$6:$E445)-1,IF(B445=12,1,B445+1),B445))</f>
        <v/>
      </c>
      <c r="C446" s="94" t="str">
        <f ca="1">IF(B447="","",IF(ISERROR(F446),0,INDEX(INDIRECT("'"&amp;INDEX('הוראות שימוש'!$A$33:$A$44,$B446)&amp;"'!c3:c1500"),$F446)))</f>
        <v/>
      </c>
      <c r="D446" s="95" t="str">
        <f ca="1">IF(B447="","",IF(ISERROR(F446),0,INDEX(INDIRECT("'"&amp;INDEX('הוראות שימוש'!$A$33:$A$44,$B446)&amp;"'!d3:d1500"),$F446)))</f>
        <v/>
      </c>
      <c r="E446" s="1">
        <f ca="1">IF(B446=B445,0,COUNTIF(INDIRECT("'"&amp;INDEX('הוראות שימוש'!$A$33:$A$44,$B446)&amp;"'!B2:B1501"),$A$2)+(COUNTIF(INDIRECT("'"&amp;INDEX('הוראות שימוש'!$A$33:$A$44,$B446)&amp;"'!B2:B1501"),$A$2)=0))</f>
        <v>0</v>
      </c>
      <c r="F446" s="1" t="e">
        <f ca="1">MATCH($A$2,INDIRECT("'"&amp;INDEX('הוראות שימוש'!$A$33:$A$44,$B446)&amp;"'!$B$"&amp;3+IF(B446&lt;&gt;B445,0,F445)&amp;":$B$1500"),0)+IF(B446&lt;&gt;B445,0,F445)</f>
        <v>#VALUE!</v>
      </c>
    </row>
    <row r="447" spans="1:6" x14ac:dyDescent="0.2">
      <c r="A447" s="91" t="str">
        <f t="shared" ca="1" si="8"/>
        <v/>
      </c>
      <c r="B447" s="91" t="str">
        <f ca="1">IF(OR(B446="",AND(B446=$B$6,ROW(B446)&gt;$E$6+6)),"",IF(ROW(B446)&gt;=ROW($B$6)+SUM(E$6:$E446)-1,IF(B446=12,1,B446+1),B446))</f>
        <v/>
      </c>
      <c r="C447" s="94" t="str">
        <f ca="1">IF(B448="","",IF(ISERROR(F447),0,INDEX(INDIRECT("'"&amp;INDEX('הוראות שימוש'!$A$33:$A$44,$B447)&amp;"'!c3:c1500"),$F447)))</f>
        <v/>
      </c>
      <c r="D447" s="95" t="str">
        <f ca="1">IF(B448="","",IF(ISERROR(F447),0,INDEX(INDIRECT("'"&amp;INDEX('הוראות שימוש'!$A$33:$A$44,$B447)&amp;"'!d3:d1500"),$F447)))</f>
        <v/>
      </c>
      <c r="E447" s="1">
        <f ca="1">IF(B447=B446,0,COUNTIF(INDIRECT("'"&amp;INDEX('הוראות שימוש'!$A$33:$A$44,$B447)&amp;"'!B2:B1501"),$A$2)+(COUNTIF(INDIRECT("'"&amp;INDEX('הוראות שימוש'!$A$33:$A$44,$B447)&amp;"'!B2:B1501"),$A$2)=0))</f>
        <v>0</v>
      </c>
      <c r="F447" s="1" t="e">
        <f ca="1">MATCH($A$2,INDIRECT("'"&amp;INDEX('הוראות שימוש'!$A$33:$A$44,$B447)&amp;"'!$B$"&amp;3+IF(B447&lt;&gt;B446,0,F446)&amp;":$B$1500"),0)+IF(B447&lt;&gt;B446,0,F446)</f>
        <v>#VALUE!</v>
      </c>
    </row>
    <row r="448" spans="1:6" x14ac:dyDescent="0.2">
      <c r="A448" s="91" t="str">
        <f t="shared" ca="1" si="8"/>
        <v/>
      </c>
      <c r="B448" s="91" t="str">
        <f ca="1">IF(OR(B447="",AND(B447=$B$6,ROW(B447)&gt;$E$6+6)),"",IF(ROW(B447)&gt;=ROW($B$6)+SUM(E$6:$E447)-1,IF(B447=12,1,B447+1),B447))</f>
        <v/>
      </c>
      <c r="C448" s="94" t="str">
        <f ca="1">IF(B449="","",IF(ISERROR(F448),0,INDEX(INDIRECT("'"&amp;INDEX('הוראות שימוש'!$A$33:$A$44,$B448)&amp;"'!c3:c1500"),$F448)))</f>
        <v/>
      </c>
      <c r="D448" s="95" t="str">
        <f ca="1">IF(B449="","",IF(ISERROR(F448),0,INDEX(INDIRECT("'"&amp;INDEX('הוראות שימוש'!$A$33:$A$44,$B448)&amp;"'!d3:d1500"),$F448)))</f>
        <v/>
      </c>
      <c r="E448" s="1">
        <f ca="1">IF(B448=B447,0,COUNTIF(INDIRECT("'"&amp;INDEX('הוראות שימוש'!$A$33:$A$44,$B448)&amp;"'!B2:B1501"),$A$2)+(COUNTIF(INDIRECT("'"&amp;INDEX('הוראות שימוש'!$A$33:$A$44,$B448)&amp;"'!B2:B1501"),$A$2)=0))</f>
        <v>0</v>
      </c>
      <c r="F448" s="1" t="e">
        <f ca="1">MATCH($A$2,INDIRECT("'"&amp;INDEX('הוראות שימוש'!$A$33:$A$44,$B448)&amp;"'!$B$"&amp;3+IF(B448&lt;&gt;B447,0,F447)&amp;":$B$1500"),0)+IF(B448&lt;&gt;B447,0,F447)</f>
        <v>#VALUE!</v>
      </c>
    </row>
    <row r="449" spans="1:6" x14ac:dyDescent="0.2">
      <c r="A449" s="91" t="str">
        <f t="shared" ca="1" si="8"/>
        <v/>
      </c>
      <c r="B449" s="91" t="str">
        <f ca="1">IF(OR(B448="",AND(B448=$B$6,ROW(B448)&gt;$E$6+6)),"",IF(ROW(B448)&gt;=ROW($B$6)+SUM(E$6:$E448)-1,IF(B448=12,1,B448+1),B448))</f>
        <v/>
      </c>
      <c r="C449" s="94" t="str">
        <f ca="1">IF(B450="","",IF(ISERROR(F449),0,INDEX(INDIRECT("'"&amp;INDEX('הוראות שימוש'!$A$33:$A$44,$B449)&amp;"'!c3:c1500"),$F449)))</f>
        <v/>
      </c>
      <c r="D449" s="95" t="str">
        <f ca="1">IF(B450="","",IF(ISERROR(F449),0,INDEX(INDIRECT("'"&amp;INDEX('הוראות שימוש'!$A$33:$A$44,$B449)&amp;"'!d3:d1500"),$F449)))</f>
        <v/>
      </c>
      <c r="E449" s="1">
        <f ca="1">IF(B449=B448,0,COUNTIF(INDIRECT("'"&amp;INDEX('הוראות שימוש'!$A$33:$A$44,$B449)&amp;"'!B2:B1501"),$A$2)+(COUNTIF(INDIRECT("'"&amp;INDEX('הוראות שימוש'!$A$33:$A$44,$B449)&amp;"'!B2:B1501"),$A$2)=0))</f>
        <v>0</v>
      </c>
      <c r="F449" s="1" t="e">
        <f ca="1">MATCH($A$2,INDIRECT("'"&amp;INDEX('הוראות שימוש'!$A$33:$A$44,$B449)&amp;"'!$B$"&amp;3+IF(B449&lt;&gt;B448,0,F448)&amp;":$B$1500"),0)+IF(B449&lt;&gt;B448,0,F448)</f>
        <v>#VALUE!</v>
      </c>
    </row>
    <row r="450" spans="1:6" x14ac:dyDescent="0.2">
      <c r="A450" s="91" t="str">
        <f t="shared" ca="1" si="8"/>
        <v/>
      </c>
      <c r="B450" s="91" t="str">
        <f ca="1">IF(OR(B449="",AND(B449=$B$6,ROW(B449)&gt;$E$6+6)),"",IF(ROW(B449)&gt;=ROW($B$6)+SUM(E$6:$E449)-1,IF(B449=12,1,B449+1),B449))</f>
        <v/>
      </c>
      <c r="C450" s="94" t="str">
        <f ca="1">IF(B451="","",IF(ISERROR(F450),0,INDEX(INDIRECT("'"&amp;INDEX('הוראות שימוש'!$A$33:$A$44,$B450)&amp;"'!c3:c1500"),$F450)))</f>
        <v/>
      </c>
      <c r="D450" s="95" t="str">
        <f ca="1">IF(B451="","",IF(ISERROR(F450),0,INDEX(INDIRECT("'"&amp;INDEX('הוראות שימוש'!$A$33:$A$44,$B450)&amp;"'!d3:d1500"),$F450)))</f>
        <v/>
      </c>
      <c r="E450" s="1">
        <f ca="1">IF(B450=B449,0,COUNTIF(INDIRECT("'"&amp;INDEX('הוראות שימוש'!$A$33:$A$44,$B450)&amp;"'!B2:B1501"),$A$2)+(COUNTIF(INDIRECT("'"&amp;INDEX('הוראות שימוש'!$A$33:$A$44,$B450)&amp;"'!B2:B1501"),$A$2)=0))</f>
        <v>0</v>
      </c>
      <c r="F450" s="1" t="e">
        <f ca="1">MATCH($A$2,INDIRECT("'"&amp;INDEX('הוראות שימוש'!$A$33:$A$44,$B450)&amp;"'!$B$"&amp;3+IF(B450&lt;&gt;B449,0,F449)&amp;":$B$1500"),0)+IF(B450&lt;&gt;B449,0,F449)</f>
        <v>#VALUE!</v>
      </c>
    </row>
    <row r="451" spans="1:6" x14ac:dyDescent="0.2">
      <c r="A451" s="91" t="str">
        <f t="shared" ca="1" si="8"/>
        <v/>
      </c>
      <c r="B451" s="91" t="str">
        <f ca="1">IF(OR(B450="",AND(B450=$B$6,ROW(B450)&gt;$E$6+6)),"",IF(ROW(B450)&gt;=ROW($B$6)+SUM(E$6:$E450)-1,IF(B450=12,1,B450+1),B450))</f>
        <v/>
      </c>
      <c r="C451" s="94" t="str">
        <f ca="1">IF(B452="","",IF(ISERROR(F451),0,INDEX(INDIRECT("'"&amp;INDEX('הוראות שימוש'!$A$33:$A$44,$B451)&amp;"'!c3:c1500"),$F451)))</f>
        <v/>
      </c>
      <c r="D451" s="95" t="str">
        <f ca="1">IF(B452="","",IF(ISERROR(F451),0,INDEX(INDIRECT("'"&amp;INDEX('הוראות שימוש'!$A$33:$A$44,$B451)&amp;"'!d3:d1500"),$F451)))</f>
        <v/>
      </c>
      <c r="E451" s="1">
        <f ca="1">IF(B451=B450,0,COUNTIF(INDIRECT("'"&amp;INDEX('הוראות שימוש'!$A$33:$A$44,$B451)&amp;"'!B2:B1501"),$A$2)+(COUNTIF(INDIRECT("'"&amp;INDEX('הוראות שימוש'!$A$33:$A$44,$B451)&amp;"'!B2:B1501"),$A$2)=0))</f>
        <v>0</v>
      </c>
      <c r="F451" s="1" t="e">
        <f ca="1">MATCH($A$2,INDIRECT("'"&amp;INDEX('הוראות שימוש'!$A$33:$A$44,$B451)&amp;"'!$B$"&amp;3+IF(B451&lt;&gt;B450,0,F450)&amp;":$B$1500"),0)+IF(B451&lt;&gt;B450,0,F450)</f>
        <v>#VALUE!</v>
      </c>
    </row>
    <row r="452" spans="1:6" x14ac:dyDescent="0.2">
      <c r="A452" s="91" t="str">
        <f t="shared" ca="1" si="8"/>
        <v/>
      </c>
      <c r="B452" s="91" t="str">
        <f ca="1">IF(OR(B451="",AND(B451=$B$6,ROW(B451)&gt;$E$6+6)),"",IF(ROW(B451)&gt;=ROW($B$6)+SUM(E$6:$E451)-1,IF(B451=12,1,B451+1),B451))</f>
        <v/>
      </c>
      <c r="C452" s="94" t="str">
        <f ca="1">IF(B453="","",IF(ISERROR(F452),0,INDEX(INDIRECT("'"&amp;INDEX('הוראות שימוש'!$A$33:$A$44,$B452)&amp;"'!c3:c1500"),$F452)))</f>
        <v/>
      </c>
      <c r="D452" s="95" t="str">
        <f ca="1">IF(B453="","",IF(ISERROR(F452),0,INDEX(INDIRECT("'"&amp;INDEX('הוראות שימוש'!$A$33:$A$44,$B452)&amp;"'!d3:d1500"),$F452)))</f>
        <v/>
      </c>
      <c r="E452" s="1">
        <f ca="1">IF(B452=B451,0,COUNTIF(INDIRECT("'"&amp;INDEX('הוראות שימוש'!$A$33:$A$44,$B452)&amp;"'!B2:B1501"),$A$2)+(COUNTIF(INDIRECT("'"&amp;INDEX('הוראות שימוש'!$A$33:$A$44,$B452)&amp;"'!B2:B1501"),$A$2)=0))</f>
        <v>0</v>
      </c>
      <c r="F452" s="1" t="e">
        <f ca="1">MATCH($A$2,INDIRECT("'"&amp;INDEX('הוראות שימוש'!$A$33:$A$44,$B452)&amp;"'!$B$"&amp;3+IF(B452&lt;&gt;B451,0,F451)&amp;":$B$1500"),0)+IF(B452&lt;&gt;B451,0,F451)</f>
        <v>#VALUE!</v>
      </c>
    </row>
    <row r="453" spans="1:6" x14ac:dyDescent="0.2">
      <c r="A453" s="91" t="str">
        <f t="shared" ca="1" si="8"/>
        <v/>
      </c>
      <c r="B453" s="91" t="str">
        <f ca="1">IF(OR(B452="",AND(B452=$B$6,ROW(B452)&gt;$E$6+6)),"",IF(ROW(B452)&gt;=ROW($B$6)+SUM(E$6:$E452)-1,IF(B452=12,1,B452+1),B452))</f>
        <v/>
      </c>
      <c r="C453" s="94" t="str">
        <f ca="1">IF(B454="","",IF(ISERROR(F453),0,INDEX(INDIRECT("'"&amp;INDEX('הוראות שימוש'!$A$33:$A$44,$B453)&amp;"'!c3:c1500"),$F453)))</f>
        <v/>
      </c>
      <c r="D453" s="95" t="str">
        <f ca="1">IF(B454="","",IF(ISERROR(F453),0,INDEX(INDIRECT("'"&amp;INDEX('הוראות שימוש'!$A$33:$A$44,$B453)&amp;"'!d3:d1500"),$F453)))</f>
        <v/>
      </c>
      <c r="E453" s="1">
        <f ca="1">IF(B453=B452,0,COUNTIF(INDIRECT("'"&amp;INDEX('הוראות שימוש'!$A$33:$A$44,$B453)&amp;"'!B2:B1501"),$A$2)+(COUNTIF(INDIRECT("'"&amp;INDEX('הוראות שימוש'!$A$33:$A$44,$B453)&amp;"'!B2:B1501"),$A$2)=0))</f>
        <v>0</v>
      </c>
      <c r="F453" s="1" t="e">
        <f ca="1">MATCH($A$2,INDIRECT("'"&amp;INDEX('הוראות שימוש'!$A$33:$A$44,$B453)&amp;"'!$B$"&amp;3+IF(B453&lt;&gt;B452,0,F452)&amp;":$B$1500"),0)+IF(B453&lt;&gt;B452,0,F452)</f>
        <v>#VALUE!</v>
      </c>
    </row>
    <row r="454" spans="1:6" x14ac:dyDescent="0.2">
      <c r="A454" s="91" t="str">
        <f t="shared" ca="1" si="8"/>
        <v/>
      </c>
      <c r="B454" s="91" t="str">
        <f ca="1">IF(OR(B453="",AND(B453=$B$6,ROW(B453)&gt;$E$6+6)),"",IF(ROW(B453)&gt;=ROW($B$6)+SUM(E$6:$E453)-1,IF(B453=12,1,B453+1),B453))</f>
        <v/>
      </c>
      <c r="C454" s="94" t="str">
        <f ca="1">IF(B455="","",IF(ISERROR(F454),0,INDEX(INDIRECT("'"&amp;INDEX('הוראות שימוש'!$A$33:$A$44,$B454)&amp;"'!c3:c1500"),$F454)))</f>
        <v/>
      </c>
      <c r="D454" s="95" t="str">
        <f ca="1">IF(B455="","",IF(ISERROR(F454),0,INDEX(INDIRECT("'"&amp;INDEX('הוראות שימוש'!$A$33:$A$44,$B454)&amp;"'!d3:d1500"),$F454)))</f>
        <v/>
      </c>
      <c r="E454" s="1">
        <f ca="1">IF(B454=B453,0,COUNTIF(INDIRECT("'"&amp;INDEX('הוראות שימוש'!$A$33:$A$44,$B454)&amp;"'!B2:B1501"),$A$2)+(COUNTIF(INDIRECT("'"&amp;INDEX('הוראות שימוש'!$A$33:$A$44,$B454)&amp;"'!B2:B1501"),$A$2)=0))</f>
        <v>0</v>
      </c>
      <c r="F454" s="1" t="e">
        <f ca="1">MATCH($A$2,INDIRECT("'"&amp;INDEX('הוראות שימוש'!$A$33:$A$44,$B454)&amp;"'!$B$"&amp;3+IF(B454&lt;&gt;B453,0,F453)&amp;":$B$1500"),0)+IF(B454&lt;&gt;B453,0,F453)</f>
        <v>#VALUE!</v>
      </c>
    </row>
    <row r="455" spans="1:6" x14ac:dyDescent="0.2">
      <c r="A455" s="91" t="str">
        <f t="shared" ca="1" si="8"/>
        <v/>
      </c>
      <c r="B455" s="91" t="str">
        <f ca="1">IF(OR(B454="",AND(B454=$B$6,ROW(B454)&gt;$E$6+6)),"",IF(ROW(B454)&gt;=ROW($B$6)+SUM(E$6:$E454)-1,IF(B454=12,1,B454+1),B454))</f>
        <v/>
      </c>
      <c r="C455" s="94" t="str">
        <f ca="1">IF(B456="","",IF(ISERROR(F455),0,INDEX(INDIRECT("'"&amp;INDEX('הוראות שימוש'!$A$33:$A$44,$B455)&amp;"'!c3:c1500"),$F455)))</f>
        <v/>
      </c>
      <c r="D455" s="95" t="str">
        <f ca="1">IF(B456="","",IF(ISERROR(F455),0,INDEX(INDIRECT("'"&amp;INDEX('הוראות שימוש'!$A$33:$A$44,$B455)&amp;"'!d3:d1500"),$F455)))</f>
        <v/>
      </c>
      <c r="E455" s="1">
        <f ca="1">IF(B455=B454,0,COUNTIF(INDIRECT("'"&amp;INDEX('הוראות שימוש'!$A$33:$A$44,$B455)&amp;"'!B2:B1501"),$A$2)+(COUNTIF(INDIRECT("'"&amp;INDEX('הוראות שימוש'!$A$33:$A$44,$B455)&amp;"'!B2:B1501"),$A$2)=0))</f>
        <v>0</v>
      </c>
      <c r="F455" s="1" t="e">
        <f ca="1">MATCH($A$2,INDIRECT("'"&amp;INDEX('הוראות שימוש'!$A$33:$A$44,$B455)&amp;"'!$B$"&amp;3+IF(B455&lt;&gt;B454,0,F454)&amp;":$B$1500"),0)+IF(B455&lt;&gt;B454,0,F454)</f>
        <v>#VALUE!</v>
      </c>
    </row>
    <row r="456" spans="1:6" x14ac:dyDescent="0.2">
      <c r="A456" s="91" t="str">
        <f t="shared" ca="1" si="8"/>
        <v/>
      </c>
      <c r="B456" s="91" t="str">
        <f ca="1">IF(OR(B455="",AND(B455=$B$6,ROW(B455)&gt;$E$6+6)),"",IF(ROW(B455)&gt;=ROW($B$6)+SUM(E$6:$E455)-1,IF(B455=12,1,B455+1),B455))</f>
        <v/>
      </c>
      <c r="C456" s="94" t="str">
        <f ca="1">IF(B457="","",IF(ISERROR(F456),0,INDEX(INDIRECT("'"&amp;INDEX('הוראות שימוש'!$A$33:$A$44,$B456)&amp;"'!c3:c1500"),$F456)))</f>
        <v/>
      </c>
      <c r="D456" s="95" t="str">
        <f ca="1">IF(B457="","",IF(ISERROR(F456),0,INDEX(INDIRECT("'"&amp;INDEX('הוראות שימוש'!$A$33:$A$44,$B456)&amp;"'!d3:d1500"),$F456)))</f>
        <v/>
      </c>
      <c r="E456" s="1">
        <f ca="1">IF(B456=B455,0,COUNTIF(INDIRECT("'"&amp;INDEX('הוראות שימוש'!$A$33:$A$44,$B456)&amp;"'!B2:B1501"),$A$2)+(COUNTIF(INDIRECT("'"&amp;INDEX('הוראות שימוש'!$A$33:$A$44,$B456)&amp;"'!B2:B1501"),$A$2)=0))</f>
        <v>0</v>
      </c>
      <c r="F456" s="1" t="e">
        <f ca="1">MATCH($A$2,INDIRECT("'"&amp;INDEX('הוראות שימוש'!$A$33:$A$44,$B456)&amp;"'!$B$"&amp;3+IF(B456&lt;&gt;B455,0,F455)&amp;":$B$1500"),0)+IF(B456&lt;&gt;B455,0,F455)</f>
        <v>#VALUE!</v>
      </c>
    </row>
    <row r="457" spans="1:6" x14ac:dyDescent="0.2">
      <c r="A457" s="91" t="str">
        <f t="shared" ca="1" si="8"/>
        <v/>
      </c>
      <c r="B457" s="91" t="str">
        <f ca="1">IF(OR(B456="",AND(B456=$B$6,ROW(B456)&gt;$E$6+6)),"",IF(ROW(B456)&gt;=ROW($B$6)+SUM(E$6:$E456)-1,IF(B456=12,1,B456+1),B456))</f>
        <v/>
      </c>
      <c r="C457" s="94" t="str">
        <f ca="1">IF(B458="","",IF(ISERROR(F457),0,INDEX(INDIRECT("'"&amp;INDEX('הוראות שימוש'!$A$33:$A$44,$B457)&amp;"'!c3:c1500"),$F457)))</f>
        <v/>
      </c>
      <c r="D457" s="95" t="str">
        <f ca="1">IF(B458="","",IF(ISERROR(F457),0,INDEX(INDIRECT("'"&amp;INDEX('הוראות שימוש'!$A$33:$A$44,$B457)&amp;"'!d3:d1500"),$F457)))</f>
        <v/>
      </c>
      <c r="E457" s="1">
        <f ca="1">IF(B457=B456,0,COUNTIF(INDIRECT("'"&amp;INDEX('הוראות שימוש'!$A$33:$A$44,$B457)&amp;"'!B2:B1501"),$A$2)+(COUNTIF(INDIRECT("'"&amp;INDEX('הוראות שימוש'!$A$33:$A$44,$B457)&amp;"'!B2:B1501"),$A$2)=0))</f>
        <v>0</v>
      </c>
      <c r="F457" s="1" t="e">
        <f ca="1">MATCH($A$2,INDIRECT("'"&amp;INDEX('הוראות שימוש'!$A$33:$A$44,$B457)&amp;"'!$B$"&amp;3+IF(B457&lt;&gt;B456,0,F456)&amp;":$B$1500"),0)+IF(B457&lt;&gt;B456,0,F456)</f>
        <v>#VALUE!</v>
      </c>
    </row>
    <row r="458" spans="1:6" x14ac:dyDescent="0.2">
      <c r="A458" s="91" t="str">
        <f t="shared" ca="1" si="8"/>
        <v/>
      </c>
      <c r="B458" s="91" t="str">
        <f ca="1">IF(OR(B457="",AND(B457=$B$6,ROW(B457)&gt;$E$6+6)),"",IF(ROW(B457)&gt;=ROW($B$6)+SUM(E$6:$E457)-1,IF(B457=12,1,B457+1),B457))</f>
        <v/>
      </c>
      <c r="C458" s="94" t="str">
        <f ca="1">IF(B459="","",IF(ISERROR(F458),0,INDEX(INDIRECT("'"&amp;INDEX('הוראות שימוש'!$A$33:$A$44,$B458)&amp;"'!c3:c1500"),$F458)))</f>
        <v/>
      </c>
      <c r="D458" s="95" t="str">
        <f ca="1">IF(B459="","",IF(ISERROR(F458),0,INDEX(INDIRECT("'"&amp;INDEX('הוראות שימוש'!$A$33:$A$44,$B458)&amp;"'!d3:d1500"),$F458)))</f>
        <v/>
      </c>
      <c r="E458" s="1">
        <f ca="1">IF(B458=B457,0,COUNTIF(INDIRECT("'"&amp;INDEX('הוראות שימוש'!$A$33:$A$44,$B458)&amp;"'!B2:B1501"),$A$2)+(COUNTIF(INDIRECT("'"&amp;INDEX('הוראות שימוש'!$A$33:$A$44,$B458)&amp;"'!B2:B1501"),$A$2)=0))</f>
        <v>0</v>
      </c>
      <c r="F458" s="1" t="e">
        <f ca="1">MATCH($A$2,INDIRECT("'"&amp;INDEX('הוראות שימוש'!$A$33:$A$44,$B458)&amp;"'!$B$"&amp;3+IF(B458&lt;&gt;B457,0,F457)&amp;":$B$1500"),0)+IF(B458&lt;&gt;B457,0,F457)</f>
        <v>#VALUE!</v>
      </c>
    </row>
    <row r="459" spans="1:6" x14ac:dyDescent="0.2">
      <c r="A459" s="91" t="str">
        <f t="shared" ca="1" si="8"/>
        <v/>
      </c>
      <c r="B459" s="91" t="str">
        <f ca="1">IF(OR(B458="",AND(B458=$B$6,ROW(B458)&gt;$E$6+6)),"",IF(ROW(B458)&gt;=ROW($B$6)+SUM(E$6:$E458)-1,IF(B458=12,1,B458+1),B458))</f>
        <v/>
      </c>
      <c r="C459" s="94" t="str">
        <f ca="1">IF(B460="","",IF(ISERROR(F459),0,INDEX(INDIRECT("'"&amp;INDEX('הוראות שימוש'!$A$33:$A$44,$B459)&amp;"'!c3:c1500"),$F459)))</f>
        <v/>
      </c>
      <c r="D459" s="95" t="str">
        <f ca="1">IF(B460="","",IF(ISERROR(F459),0,INDEX(INDIRECT("'"&amp;INDEX('הוראות שימוש'!$A$33:$A$44,$B459)&amp;"'!d3:d1500"),$F459)))</f>
        <v/>
      </c>
      <c r="E459" s="1">
        <f ca="1">IF(B459=B458,0,COUNTIF(INDIRECT("'"&amp;INDEX('הוראות שימוש'!$A$33:$A$44,$B459)&amp;"'!B2:B1501"),$A$2)+(COUNTIF(INDIRECT("'"&amp;INDEX('הוראות שימוש'!$A$33:$A$44,$B459)&amp;"'!B2:B1501"),$A$2)=0))</f>
        <v>0</v>
      </c>
      <c r="F459" s="1" t="e">
        <f ca="1">MATCH($A$2,INDIRECT("'"&amp;INDEX('הוראות שימוש'!$A$33:$A$44,$B459)&amp;"'!$B$"&amp;3+IF(B459&lt;&gt;B458,0,F458)&amp;":$B$1500"),0)+IF(B459&lt;&gt;B458,0,F458)</f>
        <v>#VALUE!</v>
      </c>
    </row>
    <row r="460" spans="1:6" x14ac:dyDescent="0.2">
      <c r="A460" s="91" t="str">
        <f t="shared" ca="1" si="8"/>
        <v/>
      </c>
      <c r="B460" s="91" t="str">
        <f ca="1">IF(OR(B459="",AND(B459=$B$6,ROW(B459)&gt;$E$6+6)),"",IF(ROW(B459)&gt;=ROW($B$6)+SUM(E$6:$E459)-1,IF(B459=12,1,B459+1),B459))</f>
        <v/>
      </c>
      <c r="C460" s="94" t="str">
        <f ca="1">IF(B461="","",IF(ISERROR(F460),0,INDEX(INDIRECT("'"&amp;INDEX('הוראות שימוש'!$A$33:$A$44,$B460)&amp;"'!c3:c1500"),$F460)))</f>
        <v/>
      </c>
      <c r="D460" s="95" t="str">
        <f ca="1">IF(B461="","",IF(ISERROR(F460),0,INDEX(INDIRECT("'"&amp;INDEX('הוראות שימוש'!$A$33:$A$44,$B460)&amp;"'!d3:d1500"),$F460)))</f>
        <v/>
      </c>
      <c r="E460" s="1">
        <f ca="1">IF(B460=B459,0,COUNTIF(INDIRECT("'"&amp;INDEX('הוראות שימוש'!$A$33:$A$44,$B460)&amp;"'!B2:B1501"),$A$2)+(COUNTIF(INDIRECT("'"&amp;INDEX('הוראות שימוש'!$A$33:$A$44,$B460)&amp;"'!B2:B1501"),$A$2)=0))</f>
        <v>0</v>
      </c>
      <c r="F460" s="1" t="e">
        <f ca="1">MATCH($A$2,INDIRECT("'"&amp;INDEX('הוראות שימוש'!$A$33:$A$44,$B460)&amp;"'!$B$"&amp;3+IF(B460&lt;&gt;B459,0,F459)&amp;":$B$1500"),0)+IF(B460&lt;&gt;B459,0,F459)</f>
        <v>#VALUE!</v>
      </c>
    </row>
    <row r="461" spans="1:6" x14ac:dyDescent="0.2">
      <c r="A461" s="91" t="str">
        <f t="shared" ca="1" si="8"/>
        <v/>
      </c>
      <c r="B461" s="91" t="str">
        <f ca="1">IF(OR(B460="",AND(B460=$B$6,ROW(B460)&gt;$E$6+6)),"",IF(ROW(B460)&gt;=ROW($B$6)+SUM(E$6:$E460)-1,IF(B460=12,1,B460+1),B460))</f>
        <v/>
      </c>
      <c r="C461" s="94" t="str">
        <f ca="1">IF(B462="","",IF(ISERROR(F461),0,INDEX(INDIRECT("'"&amp;INDEX('הוראות שימוש'!$A$33:$A$44,$B461)&amp;"'!c3:c1500"),$F461)))</f>
        <v/>
      </c>
      <c r="D461" s="95" t="str">
        <f ca="1">IF(B462="","",IF(ISERROR(F461),0,INDEX(INDIRECT("'"&amp;INDEX('הוראות שימוש'!$A$33:$A$44,$B461)&amp;"'!d3:d1500"),$F461)))</f>
        <v/>
      </c>
      <c r="E461" s="1">
        <f ca="1">IF(B461=B460,0,COUNTIF(INDIRECT("'"&amp;INDEX('הוראות שימוש'!$A$33:$A$44,$B461)&amp;"'!B2:B1501"),$A$2)+(COUNTIF(INDIRECT("'"&amp;INDEX('הוראות שימוש'!$A$33:$A$44,$B461)&amp;"'!B2:B1501"),$A$2)=0))</f>
        <v>0</v>
      </c>
      <c r="F461" s="1" t="e">
        <f ca="1">MATCH($A$2,INDIRECT("'"&amp;INDEX('הוראות שימוש'!$A$33:$A$44,$B461)&amp;"'!$B$"&amp;3+IF(B461&lt;&gt;B460,0,F460)&amp;":$B$1500"),0)+IF(B461&lt;&gt;B460,0,F460)</f>
        <v>#VALUE!</v>
      </c>
    </row>
    <row r="462" spans="1:6" x14ac:dyDescent="0.2">
      <c r="A462" s="91" t="str">
        <f t="shared" ca="1" si="8"/>
        <v/>
      </c>
      <c r="B462" s="91" t="str">
        <f ca="1">IF(OR(B461="",AND(B461=$B$6,ROW(B461)&gt;$E$6+6)),"",IF(ROW(B461)&gt;=ROW($B$6)+SUM(E$6:$E461)-1,IF(B461=12,1,B461+1),B461))</f>
        <v/>
      </c>
      <c r="C462" s="94" t="str">
        <f ca="1">IF(B463="","",IF(ISERROR(F462),0,INDEX(INDIRECT("'"&amp;INDEX('הוראות שימוש'!$A$33:$A$44,$B462)&amp;"'!c3:c1500"),$F462)))</f>
        <v/>
      </c>
      <c r="D462" s="95" t="str">
        <f ca="1">IF(B463="","",IF(ISERROR(F462),0,INDEX(INDIRECT("'"&amp;INDEX('הוראות שימוש'!$A$33:$A$44,$B462)&amp;"'!d3:d1500"),$F462)))</f>
        <v/>
      </c>
      <c r="E462" s="1">
        <f ca="1">IF(B462=B461,0,COUNTIF(INDIRECT("'"&amp;INDEX('הוראות שימוש'!$A$33:$A$44,$B462)&amp;"'!B2:B1501"),$A$2)+(COUNTIF(INDIRECT("'"&amp;INDEX('הוראות שימוש'!$A$33:$A$44,$B462)&amp;"'!B2:B1501"),$A$2)=0))</f>
        <v>0</v>
      </c>
      <c r="F462" s="1" t="e">
        <f ca="1">MATCH($A$2,INDIRECT("'"&amp;INDEX('הוראות שימוש'!$A$33:$A$44,$B462)&amp;"'!$B$"&amp;3+IF(B462&lt;&gt;B461,0,F461)&amp;":$B$1500"),0)+IF(B462&lt;&gt;B461,0,F461)</f>
        <v>#VALUE!</v>
      </c>
    </row>
    <row r="463" spans="1:6" x14ac:dyDescent="0.2">
      <c r="A463" s="91" t="str">
        <f t="shared" ca="1" si="8"/>
        <v/>
      </c>
      <c r="B463" s="91" t="str">
        <f ca="1">IF(OR(B462="",AND(B462=$B$6,ROW(B462)&gt;$E$6+6)),"",IF(ROW(B462)&gt;=ROW($B$6)+SUM(E$6:$E462)-1,IF(B462=12,1,B462+1),B462))</f>
        <v/>
      </c>
      <c r="C463" s="94" t="str">
        <f ca="1">IF(B464="","",IF(ISERROR(F463),0,INDEX(INDIRECT("'"&amp;INDEX('הוראות שימוש'!$A$33:$A$44,$B463)&amp;"'!c3:c1500"),$F463)))</f>
        <v/>
      </c>
      <c r="D463" s="95" t="str">
        <f ca="1">IF(B464="","",IF(ISERROR(F463),0,INDEX(INDIRECT("'"&amp;INDEX('הוראות שימוש'!$A$33:$A$44,$B463)&amp;"'!d3:d1500"),$F463)))</f>
        <v/>
      </c>
      <c r="E463" s="1">
        <f ca="1">IF(B463=B462,0,COUNTIF(INDIRECT("'"&amp;INDEX('הוראות שימוש'!$A$33:$A$44,$B463)&amp;"'!B2:B1501"),$A$2)+(COUNTIF(INDIRECT("'"&amp;INDEX('הוראות שימוש'!$A$33:$A$44,$B463)&amp;"'!B2:B1501"),$A$2)=0))</f>
        <v>0</v>
      </c>
      <c r="F463" s="1" t="e">
        <f ca="1">MATCH($A$2,INDIRECT("'"&amp;INDEX('הוראות שימוש'!$A$33:$A$44,$B463)&amp;"'!$B$"&amp;3+IF(B463&lt;&gt;B462,0,F462)&amp;":$B$1500"),0)+IF(B463&lt;&gt;B462,0,F462)</f>
        <v>#VALUE!</v>
      </c>
    </row>
    <row r="464" spans="1:6" x14ac:dyDescent="0.2">
      <c r="A464" s="91" t="str">
        <f t="shared" ca="1" si="8"/>
        <v/>
      </c>
      <c r="B464" s="91" t="str">
        <f ca="1">IF(OR(B463="",AND(B463=$B$6,ROW(B463)&gt;$E$6+6)),"",IF(ROW(B463)&gt;=ROW($B$6)+SUM(E$6:$E463)-1,IF(B463=12,1,B463+1),B463))</f>
        <v/>
      </c>
      <c r="C464" s="94" t="str">
        <f ca="1">IF(B465="","",IF(ISERROR(F464),0,INDEX(INDIRECT("'"&amp;INDEX('הוראות שימוש'!$A$33:$A$44,$B464)&amp;"'!c3:c1500"),$F464)))</f>
        <v/>
      </c>
      <c r="D464" s="95" t="str">
        <f ca="1">IF(B465="","",IF(ISERROR(F464),0,INDEX(INDIRECT("'"&amp;INDEX('הוראות שימוש'!$A$33:$A$44,$B464)&amp;"'!d3:d1500"),$F464)))</f>
        <v/>
      </c>
      <c r="E464" s="1">
        <f ca="1">IF(B464=B463,0,COUNTIF(INDIRECT("'"&amp;INDEX('הוראות שימוש'!$A$33:$A$44,$B464)&amp;"'!B2:B1501"),$A$2)+(COUNTIF(INDIRECT("'"&amp;INDEX('הוראות שימוש'!$A$33:$A$44,$B464)&amp;"'!B2:B1501"),$A$2)=0))</f>
        <v>0</v>
      </c>
      <c r="F464" s="1" t="e">
        <f ca="1">MATCH($A$2,INDIRECT("'"&amp;INDEX('הוראות שימוש'!$A$33:$A$44,$B464)&amp;"'!$B$"&amp;3+IF(B464&lt;&gt;B463,0,F463)&amp;":$B$1500"),0)+IF(B464&lt;&gt;B463,0,F463)</f>
        <v>#VALUE!</v>
      </c>
    </row>
    <row r="465" spans="1:6" x14ac:dyDescent="0.2">
      <c r="A465" s="91" t="str">
        <f t="shared" ca="1" si="8"/>
        <v/>
      </c>
      <c r="B465" s="91" t="str">
        <f ca="1">IF(OR(B464="",AND(B464=$B$6,ROW(B464)&gt;$E$6+6)),"",IF(ROW(B464)&gt;=ROW($B$6)+SUM(E$6:$E464)-1,IF(B464=12,1,B464+1),B464))</f>
        <v/>
      </c>
      <c r="C465" s="94" t="str">
        <f ca="1">IF(B466="","",IF(ISERROR(F465),0,INDEX(INDIRECT("'"&amp;INDEX('הוראות שימוש'!$A$33:$A$44,$B465)&amp;"'!c3:c1500"),$F465)))</f>
        <v/>
      </c>
      <c r="D465" s="95" t="str">
        <f ca="1">IF(B466="","",IF(ISERROR(F465),0,INDEX(INDIRECT("'"&amp;INDEX('הוראות שימוש'!$A$33:$A$44,$B465)&amp;"'!d3:d1500"),$F465)))</f>
        <v/>
      </c>
      <c r="E465" s="1">
        <f ca="1">IF(B465=B464,0,COUNTIF(INDIRECT("'"&amp;INDEX('הוראות שימוש'!$A$33:$A$44,$B465)&amp;"'!B2:B1501"),$A$2)+(COUNTIF(INDIRECT("'"&amp;INDEX('הוראות שימוש'!$A$33:$A$44,$B465)&amp;"'!B2:B1501"),$A$2)=0))</f>
        <v>0</v>
      </c>
      <c r="F465" s="1" t="e">
        <f ca="1">MATCH($A$2,INDIRECT("'"&amp;INDEX('הוראות שימוש'!$A$33:$A$44,$B465)&amp;"'!$B$"&amp;3+IF(B465&lt;&gt;B464,0,F464)&amp;":$B$1500"),0)+IF(B465&lt;&gt;B464,0,F464)</f>
        <v>#VALUE!</v>
      </c>
    </row>
    <row r="466" spans="1:6" x14ac:dyDescent="0.2">
      <c r="A466" s="91" t="str">
        <f t="shared" ca="1" si="8"/>
        <v/>
      </c>
      <c r="B466" s="91" t="str">
        <f ca="1">IF(OR(B465="",AND(B465=$B$6,ROW(B465)&gt;$E$6+6)),"",IF(ROW(B465)&gt;=ROW($B$6)+SUM(E$6:$E465)-1,IF(B465=12,1,B465+1),B465))</f>
        <v/>
      </c>
      <c r="C466" s="94" t="str">
        <f ca="1">IF(B467="","",IF(ISERROR(F466),0,INDEX(INDIRECT("'"&amp;INDEX('הוראות שימוש'!$A$33:$A$44,$B466)&amp;"'!c3:c1500"),$F466)))</f>
        <v/>
      </c>
      <c r="D466" s="95" t="str">
        <f ca="1">IF(B467="","",IF(ISERROR(F466),0,INDEX(INDIRECT("'"&amp;INDEX('הוראות שימוש'!$A$33:$A$44,$B466)&amp;"'!d3:d1500"),$F466)))</f>
        <v/>
      </c>
      <c r="E466" s="1">
        <f ca="1">IF(B466=B465,0,COUNTIF(INDIRECT("'"&amp;INDEX('הוראות שימוש'!$A$33:$A$44,$B466)&amp;"'!B2:B1501"),$A$2)+(COUNTIF(INDIRECT("'"&amp;INDEX('הוראות שימוש'!$A$33:$A$44,$B466)&amp;"'!B2:B1501"),$A$2)=0))</f>
        <v>0</v>
      </c>
      <c r="F466" s="1" t="e">
        <f ca="1">MATCH($A$2,INDIRECT("'"&amp;INDEX('הוראות שימוש'!$A$33:$A$44,$B466)&amp;"'!$B$"&amp;3+IF(B466&lt;&gt;B465,0,F465)&amp;":$B$1500"),0)+IF(B466&lt;&gt;B465,0,F465)</f>
        <v>#VALUE!</v>
      </c>
    </row>
    <row r="467" spans="1:6" x14ac:dyDescent="0.2">
      <c r="A467" s="91" t="str">
        <f t="shared" ca="1" si="8"/>
        <v/>
      </c>
      <c r="B467" s="91" t="str">
        <f ca="1">IF(OR(B466="",AND(B466=$B$6,ROW(B466)&gt;$E$6+6)),"",IF(ROW(B466)&gt;=ROW($B$6)+SUM(E$6:$E466)-1,IF(B466=12,1,B466+1),B466))</f>
        <v/>
      </c>
      <c r="C467" s="94" t="str">
        <f ca="1">IF(B468="","",IF(ISERROR(F467),0,INDEX(INDIRECT("'"&amp;INDEX('הוראות שימוש'!$A$33:$A$44,$B467)&amp;"'!c3:c1500"),$F467)))</f>
        <v/>
      </c>
      <c r="D467" s="95" t="str">
        <f ca="1">IF(B468="","",IF(ISERROR(F467),0,INDEX(INDIRECT("'"&amp;INDEX('הוראות שימוש'!$A$33:$A$44,$B467)&amp;"'!d3:d1500"),$F467)))</f>
        <v/>
      </c>
      <c r="E467" s="1">
        <f ca="1">IF(B467=B466,0,COUNTIF(INDIRECT("'"&amp;INDEX('הוראות שימוש'!$A$33:$A$44,$B467)&amp;"'!B2:B1501"),$A$2)+(COUNTIF(INDIRECT("'"&amp;INDEX('הוראות שימוש'!$A$33:$A$44,$B467)&amp;"'!B2:B1501"),$A$2)=0))</f>
        <v>0</v>
      </c>
      <c r="F467" s="1" t="e">
        <f ca="1">MATCH($A$2,INDIRECT("'"&amp;INDEX('הוראות שימוש'!$A$33:$A$44,$B467)&amp;"'!$B$"&amp;3+IF(B467&lt;&gt;B466,0,F466)&amp;":$B$1500"),0)+IF(B467&lt;&gt;B466,0,F466)</f>
        <v>#VALUE!</v>
      </c>
    </row>
    <row r="468" spans="1:6" x14ac:dyDescent="0.2">
      <c r="A468" s="91" t="str">
        <f t="shared" ca="1" si="8"/>
        <v/>
      </c>
      <c r="B468" s="91" t="str">
        <f ca="1">IF(OR(B467="",AND(B467=$B$6,ROW(B467)&gt;$E$6+6)),"",IF(ROW(B467)&gt;=ROW($B$6)+SUM(E$6:$E467)-1,IF(B467=12,1,B467+1),B467))</f>
        <v/>
      </c>
      <c r="C468" s="94" t="str">
        <f ca="1">IF(B469="","",IF(ISERROR(F468),0,INDEX(INDIRECT("'"&amp;INDEX('הוראות שימוש'!$A$33:$A$44,$B468)&amp;"'!c3:c1500"),$F468)))</f>
        <v/>
      </c>
      <c r="D468" s="95" t="str">
        <f ca="1">IF(B469="","",IF(ISERROR(F468),0,INDEX(INDIRECT("'"&amp;INDEX('הוראות שימוש'!$A$33:$A$44,$B468)&amp;"'!d3:d1500"),$F468)))</f>
        <v/>
      </c>
      <c r="E468" s="1">
        <f ca="1">IF(B468=B467,0,COUNTIF(INDIRECT("'"&amp;INDEX('הוראות שימוש'!$A$33:$A$44,$B468)&amp;"'!B2:B1501"),$A$2)+(COUNTIF(INDIRECT("'"&amp;INDEX('הוראות שימוש'!$A$33:$A$44,$B468)&amp;"'!B2:B1501"),$A$2)=0))</f>
        <v>0</v>
      </c>
      <c r="F468" s="1" t="e">
        <f ca="1">MATCH($A$2,INDIRECT("'"&amp;INDEX('הוראות שימוש'!$A$33:$A$44,$B468)&amp;"'!$B$"&amp;3+IF(B468&lt;&gt;B467,0,F467)&amp;":$B$1500"),0)+IF(B468&lt;&gt;B467,0,F467)</f>
        <v>#VALUE!</v>
      </c>
    </row>
    <row r="469" spans="1:6" x14ac:dyDescent="0.2">
      <c r="A469" s="91" t="str">
        <f t="shared" ca="1" si="8"/>
        <v/>
      </c>
      <c r="B469" s="91" t="str">
        <f ca="1">IF(OR(B468="",AND(B468=$B$6,ROW(B468)&gt;$E$6+6)),"",IF(ROW(B468)&gt;=ROW($B$6)+SUM(E$6:$E468)-1,IF(B468=12,1,B468+1),B468))</f>
        <v/>
      </c>
      <c r="C469" s="94" t="str">
        <f ca="1">IF(B470="","",IF(ISERROR(F469),0,INDEX(INDIRECT("'"&amp;INDEX('הוראות שימוש'!$A$33:$A$44,$B469)&amp;"'!c3:c1500"),$F469)))</f>
        <v/>
      </c>
      <c r="D469" s="95" t="str">
        <f ca="1">IF(B470="","",IF(ISERROR(F469),0,INDEX(INDIRECT("'"&amp;INDEX('הוראות שימוש'!$A$33:$A$44,$B469)&amp;"'!d3:d1500"),$F469)))</f>
        <v/>
      </c>
      <c r="E469" s="1">
        <f ca="1">IF(B469=B468,0,COUNTIF(INDIRECT("'"&amp;INDEX('הוראות שימוש'!$A$33:$A$44,$B469)&amp;"'!B2:B1501"),$A$2)+(COUNTIF(INDIRECT("'"&amp;INDEX('הוראות שימוש'!$A$33:$A$44,$B469)&amp;"'!B2:B1501"),$A$2)=0))</f>
        <v>0</v>
      </c>
      <c r="F469" s="1" t="e">
        <f ca="1">MATCH($A$2,INDIRECT("'"&amp;INDEX('הוראות שימוש'!$A$33:$A$44,$B469)&amp;"'!$B$"&amp;3+IF(B469&lt;&gt;B468,0,F468)&amp;":$B$1500"),0)+IF(B469&lt;&gt;B468,0,F468)</f>
        <v>#VALUE!</v>
      </c>
    </row>
    <row r="470" spans="1:6" x14ac:dyDescent="0.2">
      <c r="A470" s="91" t="str">
        <f t="shared" ca="1" si="8"/>
        <v/>
      </c>
      <c r="B470" s="91" t="str">
        <f ca="1">IF(OR(B469="",AND(B469=$B$6,ROW(B469)&gt;$E$6+6)),"",IF(ROW(B469)&gt;=ROW($B$6)+SUM(E$6:$E469)-1,IF(B469=12,1,B469+1),B469))</f>
        <v/>
      </c>
      <c r="C470" s="94" t="str">
        <f ca="1">IF(B471="","",IF(ISERROR(F470),0,INDEX(INDIRECT("'"&amp;INDEX('הוראות שימוש'!$A$33:$A$44,$B470)&amp;"'!c3:c1500"),$F470)))</f>
        <v/>
      </c>
      <c r="D470" s="95" t="str">
        <f ca="1">IF(B471="","",IF(ISERROR(F470),0,INDEX(INDIRECT("'"&amp;INDEX('הוראות שימוש'!$A$33:$A$44,$B470)&amp;"'!d3:d1500"),$F470)))</f>
        <v/>
      </c>
      <c r="E470" s="1">
        <f ca="1">IF(B470=B469,0,COUNTIF(INDIRECT("'"&amp;INDEX('הוראות שימוש'!$A$33:$A$44,$B470)&amp;"'!B2:B1501"),$A$2)+(COUNTIF(INDIRECT("'"&amp;INDEX('הוראות שימוש'!$A$33:$A$44,$B470)&amp;"'!B2:B1501"),$A$2)=0))</f>
        <v>0</v>
      </c>
      <c r="F470" s="1" t="e">
        <f ca="1">MATCH($A$2,INDIRECT("'"&amp;INDEX('הוראות שימוש'!$A$33:$A$44,$B470)&amp;"'!$B$"&amp;3+IF(B470&lt;&gt;B469,0,F469)&amp;":$B$1500"),0)+IF(B470&lt;&gt;B469,0,F469)</f>
        <v>#VALUE!</v>
      </c>
    </row>
    <row r="471" spans="1:6" x14ac:dyDescent="0.2">
      <c r="A471" s="91" t="str">
        <f t="shared" ca="1" si="8"/>
        <v/>
      </c>
      <c r="B471" s="91" t="str">
        <f ca="1">IF(OR(B470="",AND(B470=$B$6,ROW(B470)&gt;$E$6+6)),"",IF(ROW(B470)&gt;=ROW($B$6)+SUM(E$6:$E470)-1,IF(B470=12,1,B470+1),B470))</f>
        <v/>
      </c>
      <c r="C471" s="94" t="str">
        <f ca="1">IF(B472="","",IF(ISERROR(F471),0,INDEX(INDIRECT("'"&amp;INDEX('הוראות שימוש'!$A$33:$A$44,$B471)&amp;"'!c3:c1500"),$F471)))</f>
        <v/>
      </c>
      <c r="D471" s="95" t="str">
        <f ca="1">IF(B472="","",IF(ISERROR(F471),0,INDEX(INDIRECT("'"&amp;INDEX('הוראות שימוש'!$A$33:$A$44,$B471)&amp;"'!d3:d1500"),$F471)))</f>
        <v/>
      </c>
      <c r="E471" s="1">
        <f ca="1">IF(B471=B470,0,COUNTIF(INDIRECT("'"&amp;INDEX('הוראות שימוש'!$A$33:$A$44,$B471)&amp;"'!B2:B1501"),$A$2)+(COUNTIF(INDIRECT("'"&amp;INDEX('הוראות שימוש'!$A$33:$A$44,$B471)&amp;"'!B2:B1501"),$A$2)=0))</f>
        <v>0</v>
      </c>
      <c r="F471" s="1" t="e">
        <f ca="1">MATCH($A$2,INDIRECT("'"&amp;INDEX('הוראות שימוש'!$A$33:$A$44,$B471)&amp;"'!$B$"&amp;3+IF(B471&lt;&gt;B470,0,F470)&amp;":$B$1500"),0)+IF(B471&lt;&gt;B470,0,F470)</f>
        <v>#VALUE!</v>
      </c>
    </row>
    <row r="472" spans="1:6" x14ac:dyDescent="0.2">
      <c r="A472" s="91" t="str">
        <f t="shared" ca="1" si="8"/>
        <v/>
      </c>
      <c r="B472" s="91" t="str">
        <f ca="1">IF(OR(B471="",AND(B471=$B$6,ROW(B471)&gt;$E$6+6)),"",IF(ROW(B471)&gt;=ROW($B$6)+SUM(E$6:$E471)-1,IF(B471=12,1,B471+1),B471))</f>
        <v/>
      </c>
      <c r="C472" s="94" t="str">
        <f ca="1">IF(B473="","",IF(ISERROR(F472),0,INDEX(INDIRECT("'"&amp;INDEX('הוראות שימוש'!$A$33:$A$44,$B472)&amp;"'!c3:c1500"),$F472)))</f>
        <v/>
      </c>
      <c r="D472" s="95" t="str">
        <f ca="1">IF(B473="","",IF(ISERROR(F472),0,INDEX(INDIRECT("'"&amp;INDEX('הוראות שימוש'!$A$33:$A$44,$B472)&amp;"'!d3:d1500"),$F472)))</f>
        <v/>
      </c>
      <c r="E472" s="1">
        <f ca="1">IF(B472=B471,0,COUNTIF(INDIRECT("'"&amp;INDEX('הוראות שימוש'!$A$33:$A$44,$B472)&amp;"'!B2:B1501"),$A$2)+(COUNTIF(INDIRECT("'"&amp;INDEX('הוראות שימוש'!$A$33:$A$44,$B472)&amp;"'!B2:B1501"),$A$2)=0))</f>
        <v>0</v>
      </c>
      <c r="F472" s="1" t="e">
        <f ca="1">MATCH($A$2,INDIRECT("'"&amp;INDEX('הוראות שימוש'!$A$33:$A$44,$B472)&amp;"'!$B$"&amp;3+IF(B472&lt;&gt;B471,0,F471)&amp;":$B$1500"),0)+IF(B472&lt;&gt;B471,0,F471)</f>
        <v>#VALUE!</v>
      </c>
    </row>
    <row r="473" spans="1:6" x14ac:dyDescent="0.2">
      <c r="A473" s="91" t="str">
        <f t="shared" ca="1" si="8"/>
        <v/>
      </c>
      <c r="B473" s="91" t="str">
        <f ca="1">IF(OR(B472="",AND(B472=$B$6,ROW(B472)&gt;$E$6+6)),"",IF(ROW(B472)&gt;=ROW($B$6)+SUM(E$6:$E472)-1,IF(B472=12,1,B472+1),B472))</f>
        <v/>
      </c>
      <c r="C473" s="94" t="str">
        <f ca="1">IF(B474="","",IF(ISERROR(F473),0,INDEX(INDIRECT("'"&amp;INDEX('הוראות שימוש'!$A$33:$A$44,$B473)&amp;"'!c3:c1500"),$F473)))</f>
        <v/>
      </c>
      <c r="D473" s="95" t="str">
        <f ca="1">IF(B474="","",IF(ISERROR(F473),0,INDEX(INDIRECT("'"&amp;INDEX('הוראות שימוש'!$A$33:$A$44,$B473)&amp;"'!d3:d1500"),$F473)))</f>
        <v/>
      </c>
      <c r="E473" s="1">
        <f ca="1">IF(B473=B472,0,COUNTIF(INDIRECT("'"&amp;INDEX('הוראות שימוש'!$A$33:$A$44,$B473)&amp;"'!B2:B1501"),$A$2)+(COUNTIF(INDIRECT("'"&amp;INDEX('הוראות שימוש'!$A$33:$A$44,$B473)&amp;"'!B2:B1501"),$A$2)=0))</f>
        <v>0</v>
      </c>
      <c r="F473" s="1" t="e">
        <f ca="1">MATCH($A$2,INDIRECT("'"&amp;INDEX('הוראות שימוש'!$A$33:$A$44,$B473)&amp;"'!$B$"&amp;3+IF(B473&lt;&gt;B472,0,F472)&amp;":$B$1500"),0)+IF(B473&lt;&gt;B472,0,F472)</f>
        <v>#VALUE!</v>
      </c>
    </row>
    <row r="474" spans="1:6" x14ac:dyDescent="0.2">
      <c r="A474" s="91" t="str">
        <f t="shared" ca="1" si="8"/>
        <v/>
      </c>
      <c r="B474" s="91" t="str">
        <f ca="1">IF(OR(B473="",AND(B473=$B$6,ROW(B473)&gt;$E$6+6)),"",IF(ROW(B473)&gt;=ROW($B$6)+SUM(E$6:$E473)-1,IF(B473=12,1,B473+1),B473))</f>
        <v/>
      </c>
      <c r="C474" s="94" t="str">
        <f ca="1">IF(B475="","",IF(ISERROR(F474),0,INDEX(INDIRECT("'"&amp;INDEX('הוראות שימוש'!$A$33:$A$44,$B474)&amp;"'!c3:c1500"),$F474)))</f>
        <v/>
      </c>
      <c r="D474" s="95" t="str">
        <f ca="1">IF(B475="","",IF(ISERROR(F474),0,INDEX(INDIRECT("'"&amp;INDEX('הוראות שימוש'!$A$33:$A$44,$B474)&amp;"'!d3:d1500"),$F474)))</f>
        <v/>
      </c>
      <c r="E474" s="1">
        <f ca="1">IF(B474=B473,0,COUNTIF(INDIRECT("'"&amp;INDEX('הוראות שימוש'!$A$33:$A$44,$B474)&amp;"'!B2:B1501"),$A$2)+(COUNTIF(INDIRECT("'"&amp;INDEX('הוראות שימוש'!$A$33:$A$44,$B474)&amp;"'!B2:B1501"),$A$2)=0))</f>
        <v>0</v>
      </c>
      <c r="F474" s="1" t="e">
        <f ca="1">MATCH($A$2,INDIRECT("'"&amp;INDEX('הוראות שימוש'!$A$33:$A$44,$B474)&amp;"'!$B$"&amp;3+IF(B474&lt;&gt;B473,0,F473)&amp;":$B$1500"),0)+IF(B474&lt;&gt;B473,0,F473)</f>
        <v>#VALUE!</v>
      </c>
    </row>
    <row r="475" spans="1:6" x14ac:dyDescent="0.2">
      <c r="A475" s="91" t="str">
        <f t="shared" ca="1" si="8"/>
        <v/>
      </c>
      <c r="B475" s="91" t="str">
        <f ca="1">IF(OR(B474="",AND(B474=$B$6,ROW(B474)&gt;$E$6+6)),"",IF(ROW(B474)&gt;=ROW($B$6)+SUM(E$6:$E474)-1,IF(B474=12,1,B474+1),B474))</f>
        <v/>
      </c>
      <c r="C475" s="94" t="str">
        <f ca="1">IF(B476="","",IF(ISERROR(F475),0,INDEX(INDIRECT("'"&amp;INDEX('הוראות שימוש'!$A$33:$A$44,$B475)&amp;"'!c3:c1500"),$F475)))</f>
        <v/>
      </c>
      <c r="D475" s="95" t="str">
        <f ca="1">IF(B476="","",IF(ISERROR(F475),0,INDEX(INDIRECT("'"&amp;INDEX('הוראות שימוש'!$A$33:$A$44,$B475)&amp;"'!d3:d1500"),$F475)))</f>
        <v/>
      </c>
      <c r="E475" s="1">
        <f ca="1">IF(B475=B474,0,COUNTIF(INDIRECT("'"&amp;INDEX('הוראות שימוש'!$A$33:$A$44,$B475)&amp;"'!B2:B1501"),$A$2)+(COUNTIF(INDIRECT("'"&amp;INDEX('הוראות שימוש'!$A$33:$A$44,$B475)&amp;"'!B2:B1501"),$A$2)=0))</f>
        <v>0</v>
      </c>
      <c r="F475" s="1" t="e">
        <f ca="1">MATCH($A$2,INDIRECT("'"&amp;INDEX('הוראות שימוש'!$A$33:$A$44,$B475)&amp;"'!$B$"&amp;3+IF(B475&lt;&gt;B474,0,F474)&amp;":$B$1500"),0)+IF(B475&lt;&gt;B474,0,F474)</f>
        <v>#VALUE!</v>
      </c>
    </row>
    <row r="476" spans="1:6" x14ac:dyDescent="0.2">
      <c r="A476" s="91" t="str">
        <f t="shared" ca="1" si="8"/>
        <v/>
      </c>
      <c r="B476" s="91" t="str">
        <f ca="1">IF(OR(B475="",AND(B475=$B$6,ROW(B475)&gt;$E$6+6)),"",IF(ROW(B475)&gt;=ROW($B$6)+SUM(E$6:$E475)-1,IF(B475=12,1,B475+1),B475))</f>
        <v/>
      </c>
      <c r="C476" s="94" t="str">
        <f ca="1">IF(B477="","",IF(ISERROR(F476),0,INDEX(INDIRECT("'"&amp;INDEX('הוראות שימוש'!$A$33:$A$44,$B476)&amp;"'!c3:c1500"),$F476)))</f>
        <v/>
      </c>
      <c r="D476" s="95" t="str">
        <f ca="1">IF(B477="","",IF(ISERROR(F476),0,INDEX(INDIRECT("'"&amp;INDEX('הוראות שימוש'!$A$33:$A$44,$B476)&amp;"'!d3:d1500"),$F476)))</f>
        <v/>
      </c>
      <c r="E476" s="1">
        <f ca="1">IF(B476=B475,0,COUNTIF(INDIRECT("'"&amp;INDEX('הוראות שימוש'!$A$33:$A$44,$B476)&amp;"'!B2:B1501"),$A$2)+(COUNTIF(INDIRECT("'"&amp;INDEX('הוראות שימוש'!$A$33:$A$44,$B476)&amp;"'!B2:B1501"),$A$2)=0))</f>
        <v>0</v>
      </c>
      <c r="F476" s="1" t="e">
        <f ca="1">MATCH($A$2,INDIRECT("'"&amp;INDEX('הוראות שימוש'!$A$33:$A$44,$B476)&amp;"'!$B$"&amp;3+IF(B476&lt;&gt;B475,0,F475)&amp;":$B$1500"),0)+IF(B476&lt;&gt;B475,0,F475)</f>
        <v>#VALUE!</v>
      </c>
    </row>
    <row r="477" spans="1:6" x14ac:dyDescent="0.2">
      <c r="A477" s="91" t="str">
        <f t="shared" ca="1" si="8"/>
        <v/>
      </c>
      <c r="B477" s="91" t="str">
        <f ca="1">IF(OR(B476="",AND(B476=$B$6,ROW(B476)&gt;$E$6+6)),"",IF(ROW(B476)&gt;=ROW($B$6)+SUM(E$6:$E476)-1,IF(B476=12,1,B476+1),B476))</f>
        <v/>
      </c>
      <c r="C477" s="94" t="str">
        <f ca="1">IF(B478="","",IF(ISERROR(F477),0,INDEX(INDIRECT("'"&amp;INDEX('הוראות שימוש'!$A$33:$A$44,$B477)&amp;"'!c3:c1500"),$F477)))</f>
        <v/>
      </c>
      <c r="D477" s="95" t="str">
        <f ca="1">IF(B478="","",IF(ISERROR(F477),0,INDEX(INDIRECT("'"&amp;INDEX('הוראות שימוש'!$A$33:$A$44,$B477)&amp;"'!d3:d1500"),$F477)))</f>
        <v/>
      </c>
      <c r="E477" s="1">
        <f ca="1">IF(B477=B476,0,COUNTIF(INDIRECT("'"&amp;INDEX('הוראות שימוש'!$A$33:$A$44,$B477)&amp;"'!B2:B1501"),$A$2)+(COUNTIF(INDIRECT("'"&amp;INDEX('הוראות שימוש'!$A$33:$A$44,$B477)&amp;"'!B2:B1501"),$A$2)=0))</f>
        <v>0</v>
      </c>
      <c r="F477" s="1" t="e">
        <f ca="1">MATCH($A$2,INDIRECT("'"&amp;INDEX('הוראות שימוש'!$A$33:$A$44,$B477)&amp;"'!$B$"&amp;3+IF(B477&lt;&gt;B476,0,F476)&amp;":$B$1500"),0)+IF(B477&lt;&gt;B476,0,F476)</f>
        <v>#VALUE!</v>
      </c>
    </row>
    <row r="478" spans="1:6" x14ac:dyDescent="0.2">
      <c r="A478" s="91" t="str">
        <f t="shared" ca="1" si="8"/>
        <v/>
      </c>
      <c r="B478" s="91" t="str">
        <f ca="1">IF(OR(B477="",AND(B477=$B$6,ROW(B477)&gt;$E$6+6)),"",IF(ROW(B477)&gt;=ROW($B$6)+SUM(E$6:$E477)-1,IF(B477=12,1,B477+1),B477))</f>
        <v/>
      </c>
      <c r="C478" s="94" t="str">
        <f ca="1">IF(B479="","",IF(ISERROR(F478),0,INDEX(INDIRECT("'"&amp;INDEX('הוראות שימוש'!$A$33:$A$44,$B478)&amp;"'!c3:c1500"),$F478)))</f>
        <v/>
      </c>
      <c r="D478" s="95" t="str">
        <f ca="1">IF(B479="","",IF(ISERROR(F478),0,INDEX(INDIRECT("'"&amp;INDEX('הוראות שימוש'!$A$33:$A$44,$B478)&amp;"'!d3:d1500"),$F478)))</f>
        <v/>
      </c>
      <c r="E478" s="1">
        <f ca="1">IF(B478=B477,0,COUNTIF(INDIRECT("'"&amp;INDEX('הוראות שימוש'!$A$33:$A$44,$B478)&amp;"'!B2:B1501"),$A$2)+(COUNTIF(INDIRECT("'"&amp;INDEX('הוראות שימוש'!$A$33:$A$44,$B478)&amp;"'!B2:B1501"),$A$2)=0))</f>
        <v>0</v>
      </c>
      <c r="F478" s="1" t="e">
        <f ca="1">MATCH($A$2,INDIRECT("'"&amp;INDEX('הוראות שימוש'!$A$33:$A$44,$B478)&amp;"'!$B$"&amp;3+IF(B478&lt;&gt;B477,0,F477)&amp;":$B$1500"),0)+IF(B478&lt;&gt;B477,0,F477)</f>
        <v>#VALUE!</v>
      </c>
    </row>
    <row r="479" spans="1:6" x14ac:dyDescent="0.2">
      <c r="A479" s="91" t="str">
        <f t="shared" ref="A479:A500" ca="1" si="9">IF(B480="","",IF(B478-B479=11,A478+1,A478))</f>
        <v/>
      </c>
      <c r="B479" s="91" t="str">
        <f ca="1">IF(OR(B478="",AND(B478=$B$6,ROW(B478)&gt;$E$6+6)),"",IF(ROW(B478)&gt;=ROW($B$6)+SUM(E$6:$E478)-1,IF(B478=12,1,B478+1),B478))</f>
        <v/>
      </c>
      <c r="C479" s="94" t="str">
        <f ca="1">IF(B480="","",IF(ISERROR(F479),0,INDEX(INDIRECT("'"&amp;INDEX('הוראות שימוש'!$A$33:$A$44,$B479)&amp;"'!c3:c1500"),$F479)))</f>
        <v/>
      </c>
      <c r="D479" s="95" t="str">
        <f ca="1">IF(B480="","",IF(ISERROR(F479),0,INDEX(INDIRECT("'"&amp;INDEX('הוראות שימוש'!$A$33:$A$44,$B479)&amp;"'!d3:d1500"),$F479)))</f>
        <v/>
      </c>
      <c r="E479" s="1">
        <f ca="1">IF(B479=B478,0,COUNTIF(INDIRECT("'"&amp;INDEX('הוראות שימוש'!$A$33:$A$44,$B479)&amp;"'!B2:B1501"),$A$2)+(COUNTIF(INDIRECT("'"&amp;INDEX('הוראות שימוש'!$A$33:$A$44,$B479)&amp;"'!B2:B1501"),$A$2)=0))</f>
        <v>0</v>
      </c>
      <c r="F479" s="1" t="e">
        <f ca="1">MATCH($A$2,INDIRECT("'"&amp;INDEX('הוראות שימוש'!$A$33:$A$44,$B479)&amp;"'!$B$"&amp;3+IF(B479&lt;&gt;B478,0,F478)&amp;":$B$1500"),0)+IF(B479&lt;&gt;B478,0,F478)</f>
        <v>#VALUE!</v>
      </c>
    </row>
    <row r="480" spans="1:6" x14ac:dyDescent="0.2">
      <c r="A480" s="91" t="str">
        <f t="shared" ca="1" si="9"/>
        <v/>
      </c>
      <c r="B480" s="91" t="str">
        <f ca="1">IF(OR(B479="",AND(B479=$B$6,ROW(B479)&gt;$E$6+6)),"",IF(ROW(B479)&gt;=ROW($B$6)+SUM(E$6:$E479)-1,IF(B479=12,1,B479+1),B479))</f>
        <v/>
      </c>
      <c r="C480" s="94" t="str">
        <f ca="1">IF(B481="","",IF(ISERROR(F480),0,INDEX(INDIRECT("'"&amp;INDEX('הוראות שימוש'!$A$33:$A$44,$B480)&amp;"'!c3:c1500"),$F480)))</f>
        <v/>
      </c>
      <c r="D480" s="95" t="str">
        <f ca="1">IF(B481="","",IF(ISERROR(F480),0,INDEX(INDIRECT("'"&amp;INDEX('הוראות שימוש'!$A$33:$A$44,$B480)&amp;"'!d3:d1500"),$F480)))</f>
        <v/>
      </c>
      <c r="E480" s="1">
        <f ca="1">IF(B480=B479,0,COUNTIF(INDIRECT("'"&amp;INDEX('הוראות שימוש'!$A$33:$A$44,$B480)&amp;"'!B2:B1501"),$A$2)+(COUNTIF(INDIRECT("'"&amp;INDEX('הוראות שימוש'!$A$33:$A$44,$B480)&amp;"'!B2:B1501"),$A$2)=0))</f>
        <v>0</v>
      </c>
      <c r="F480" s="1" t="e">
        <f ca="1">MATCH($A$2,INDIRECT("'"&amp;INDEX('הוראות שימוש'!$A$33:$A$44,$B480)&amp;"'!$B$"&amp;3+IF(B480&lt;&gt;B479,0,F479)&amp;":$B$1500"),0)+IF(B480&lt;&gt;B479,0,F479)</f>
        <v>#VALUE!</v>
      </c>
    </row>
    <row r="481" spans="1:6" x14ac:dyDescent="0.2">
      <c r="A481" s="91" t="str">
        <f t="shared" ca="1" si="9"/>
        <v/>
      </c>
      <c r="B481" s="91" t="str">
        <f ca="1">IF(OR(B480="",AND(B480=$B$6,ROW(B480)&gt;$E$6+6)),"",IF(ROW(B480)&gt;=ROW($B$6)+SUM(E$6:$E480)-1,IF(B480=12,1,B480+1),B480))</f>
        <v/>
      </c>
      <c r="C481" s="94" t="str">
        <f ca="1">IF(B482="","",IF(ISERROR(F481),0,INDEX(INDIRECT("'"&amp;INDEX('הוראות שימוש'!$A$33:$A$44,$B481)&amp;"'!c3:c1500"),$F481)))</f>
        <v/>
      </c>
      <c r="D481" s="95" t="str">
        <f ca="1">IF(B482="","",IF(ISERROR(F481),0,INDEX(INDIRECT("'"&amp;INDEX('הוראות שימוש'!$A$33:$A$44,$B481)&amp;"'!d3:d1500"),$F481)))</f>
        <v/>
      </c>
      <c r="E481" s="1">
        <f ca="1">IF(B481=B480,0,COUNTIF(INDIRECT("'"&amp;INDEX('הוראות שימוש'!$A$33:$A$44,$B481)&amp;"'!B2:B1501"),$A$2)+(COUNTIF(INDIRECT("'"&amp;INDEX('הוראות שימוש'!$A$33:$A$44,$B481)&amp;"'!B2:B1501"),$A$2)=0))</f>
        <v>0</v>
      </c>
      <c r="F481" s="1" t="e">
        <f ca="1">MATCH($A$2,INDIRECT("'"&amp;INDEX('הוראות שימוש'!$A$33:$A$44,$B481)&amp;"'!$B$"&amp;3+IF(B481&lt;&gt;B480,0,F480)&amp;":$B$1500"),0)+IF(B481&lt;&gt;B480,0,F480)</f>
        <v>#VALUE!</v>
      </c>
    </row>
    <row r="482" spans="1:6" x14ac:dyDescent="0.2">
      <c r="A482" s="91" t="str">
        <f t="shared" ca="1" si="9"/>
        <v/>
      </c>
      <c r="B482" s="91" t="str">
        <f ca="1">IF(OR(B481="",AND(B481=$B$6,ROW(B481)&gt;$E$6+6)),"",IF(ROW(B481)&gt;=ROW($B$6)+SUM(E$6:$E481)-1,IF(B481=12,1,B481+1),B481))</f>
        <v/>
      </c>
      <c r="C482" s="94" t="str">
        <f ca="1">IF(B483="","",IF(ISERROR(F482),0,INDEX(INDIRECT("'"&amp;INDEX('הוראות שימוש'!$A$33:$A$44,$B482)&amp;"'!c3:c1500"),$F482)))</f>
        <v/>
      </c>
      <c r="D482" s="95" t="str">
        <f ca="1">IF(B483="","",IF(ISERROR(F482),0,INDEX(INDIRECT("'"&amp;INDEX('הוראות שימוש'!$A$33:$A$44,$B482)&amp;"'!d3:d1500"),$F482)))</f>
        <v/>
      </c>
      <c r="E482" s="1">
        <f ca="1">IF(B482=B481,0,COUNTIF(INDIRECT("'"&amp;INDEX('הוראות שימוש'!$A$33:$A$44,$B482)&amp;"'!B2:B1501"),$A$2)+(COUNTIF(INDIRECT("'"&amp;INDEX('הוראות שימוש'!$A$33:$A$44,$B482)&amp;"'!B2:B1501"),$A$2)=0))</f>
        <v>0</v>
      </c>
      <c r="F482" s="1" t="e">
        <f ca="1">MATCH($A$2,INDIRECT("'"&amp;INDEX('הוראות שימוש'!$A$33:$A$44,$B482)&amp;"'!$B$"&amp;3+IF(B482&lt;&gt;B481,0,F481)&amp;":$B$1500"),0)+IF(B482&lt;&gt;B481,0,F481)</f>
        <v>#VALUE!</v>
      </c>
    </row>
    <row r="483" spans="1:6" x14ac:dyDescent="0.2">
      <c r="A483" s="91" t="str">
        <f t="shared" ca="1" si="9"/>
        <v/>
      </c>
      <c r="B483" s="91" t="str">
        <f ca="1">IF(OR(B482="",AND(B482=$B$6,ROW(B482)&gt;$E$6+6)),"",IF(ROW(B482)&gt;=ROW($B$6)+SUM(E$6:$E482)-1,IF(B482=12,1,B482+1),B482))</f>
        <v/>
      </c>
      <c r="C483" s="94" t="str">
        <f ca="1">IF(B484="","",IF(ISERROR(F483),0,INDEX(INDIRECT("'"&amp;INDEX('הוראות שימוש'!$A$33:$A$44,$B483)&amp;"'!c3:c1500"),$F483)))</f>
        <v/>
      </c>
      <c r="D483" s="95" t="str">
        <f ca="1">IF(B484="","",IF(ISERROR(F483),0,INDEX(INDIRECT("'"&amp;INDEX('הוראות שימוש'!$A$33:$A$44,$B483)&amp;"'!d3:d1500"),$F483)))</f>
        <v/>
      </c>
      <c r="E483" s="1">
        <f ca="1">IF(B483=B482,0,COUNTIF(INDIRECT("'"&amp;INDEX('הוראות שימוש'!$A$33:$A$44,$B483)&amp;"'!B2:B1501"),$A$2)+(COUNTIF(INDIRECT("'"&amp;INDEX('הוראות שימוש'!$A$33:$A$44,$B483)&amp;"'!B2:B1501"),$A$2)=0))</f>
        <v>0</v>
      </c>
      <c r="F483" s="1" t="e">
        <f ca="1">MATCH($A$2,INDIRECT("'"&amp;INDEX('הוראות שימוש'!$A$33:$A$44,$B483)&amp;"'!$B$"&amp;3+IF(B483&lt;&gt;B482,0,F482)&amp;":$B$1500"),0)+IF(B483&lt;&gt;B482,0,F482)</f>
        <v>#VALUE!</v>
      </c>
    </row>
    <row r="484" spans="1:6" x14ac:dyDescent="0.2">
      <c r="A484" s="91" t="str">
        <f t="shared" ca="1" si="9"/>
        <v/>
      </c>
      <c r="B484" s="91" t="str">
        <f ca="1">IF(OR(B483="",AND(B483=$B$6,ROW(B483)&gt;$E$6+6)),"",IF(ROW(B483)&gt;=ROW($B$6)+SUM(E$6:$E483)-1,IF(B483=12,1,B483+1),B483))</f>
        <v/>
      </c>
      <c r="C484" s="94" t="str">
        <f ca="1">IF(B485="","",IF(ISERROR(F484),0,INDEX(INDIRECT("'"&amp;INDEX('הוראות שימוש'!$A$33:$A$44,$B484)&amp;"'!c3:c1500"),$F484)))</f>
        <v/>
      </c>
      <c r="D484" s="95" t="str">
        <f ca="1">IF(B485="","",IF(ISERROR(F484),0,INDEX(INDIRECT("'"&amp;INDEX('הוראות שימוש'!$A$33:$A$44,$B484)&amp;"'!d3:d1500"),$F484)))</f>
        <v/>
      </c>
      <c r="E484" s="1">
        <f ca="1">IF(B484=B483,0,COUNTIF(INDIRECT("'"&amp;INDEX('הוראות שימוש'!$A$33:$A$44,$B484)&amp;"'!B2:B1501"),$A$2)+(COUNTIF(INDIRECT("'"&amp;INDEX('הוראות שימוש'!$A$33:$A$44,$B484)&amp;"'!B2:B1501"),$A$2)=0))</f>
        <v>0</v>
      </c>
      <c r="F484" s="1" t="e">
        <f ca="1">MATCH($A$2,INDIRECT("'"&amp;INDEX('הוראות שימוש'!$A$33:$A$44,$B484)&amp;"'!$B$"&amp;3+IF(B484&lt;&gt;B483,0,F483)&amp;":$B$1500"),0)+IF(B484&lt;&gt;B483,0,F483)</f>
        <v>#VALUE!</v>
      </c>
    </row>
    <row r="485" spans="1:6" x14ac:dyDescent="0.2">
      <c r="A485" s="91" t="str">
        <f t="shared" ca="1" si="9"/>
        <v/>
      </c>
      <c r="B485" s="91" t="str">
        <f ca="1">IF(OR(B484="",AND(B484=$B$6,ROW(B484)&gt;$E$6+6)),"",IF(ROW(B484)&gt;=ROW($B$6)+SUM(E$6:$E484)-1,IF(B484=12,1,B484+1),B484))</f>
        <v/>
      </c>
      <c r="C485" s="94" t="str">
        <f ca="1">IF(B486="","",IF(ISERROR(F485),0,INDEX(INDIRECT("'"&amp;INDEX('הוראות שימוש'!$A$33:$A$44,$B485)&amp;"'!c3:c1500"),$F485)))</f>
        <v/>
      </c>
      <c r="D485" s="95" t="str">
        <f ca="1">IF(B486="","",IF(ISERROR(F485),0,INDEX(INDIRECT("'"&amp;INDEX('הוראות שימוש'!$A$33:$A$44,$B485)&amp;"'!d3:d1500"),$F485)))</f>
        <v/>
      </c>
      <c r="E485" s="1">
        <f ca="1">IF(B485=B484,0,COUNTIF(INDIRECT("'"&amp;INDEX('הוראות שימוש'!$A$33:$A$44,$B485)&amp;"'!B2:B1501"),$A$2)+(COUNTIF(INDIRECT("'"&amp;INDEX('הוראות שימוש'!$A$33:$A$44,$B485)&amp;"'!B2:B1501"),$A$2)=0))</f>
        <v>0</v>
      </c>
      <c r="F485" s="1" t="e">
        <f ca="1">MATCH($A$2,INDIRECT("'"&amp;INDEX('הוראות שימוש'!$A$33:$A$44,$B485)&amp;"'!$B$"&amp;3+IF(B485&lt;&gt;B484,0,F484)&amp;":$B$1500"),0)+IF(B485&lt;&gt;B484,0,F484)</f>
        <v>#VALUE!</v>
      </c>
    </row>
    <row r="486" spans="1:6" x14ac:dyDescent="0.2">
      <c r="A486" s="91" t="str">
        <f t="shared" ca="1" si="9"/>
        <v/>
      </c>
      <c r="B486" s="91" t="str">
        <f ca="1">IF(OR(B485="",AND(B485=$B$6,ROW(B485)&gt;$E$6+6)),"",IF(ROW(B485)&gt;=ROW($B$6)+SUM(E$6:$E485)-1,IF(B485=12,1,B485+1),B485))</f>
        <v/>
      </c>
      <c r="C486" s="94" t="str">
        <f ca="1">IF(B487="","",IF(ISERROR(F486),0,INDEX(INDIRECT("'"&amp;INDEX('הוראות שימוש'!$A$33:$A$44,$B486)&amp;"'!c3:c1500"),$F486)))</f>
        <v/>
      </c>
      <c r="D486" s="95" t="str">
        <f ca="1">IF(B487="","",IF(ISERROR(F486),0,INDEX(INDIRECT("'"&amp;INDEX('הוראות שימוש'!$A$33:$A$44,$B486)&amp;"'!d3:d1500"),$F486)))</f>
        <v/>
      </c>
      <c r="E486" s="1">
        <f ca="1">IF(B486=B485,0,COUNTIF(INDIRECT("'"&amp;INDEX('הוראות שימוש'!$A$33:$A$44,$B486)&amp;"'!B2:B1501"),$A$2)+(COUNTIF(INDIRECT("'"&amp;INDEX('הוראות שימוש'!$A$33:$A$44,$B486)&amp;"'!B2:B1501"),$A$2)=0))</f>
        <v>0</v>
      </c>
      <c r="F486" s="1" t="e">
        <f ca="1">MATCH($A$2,INDIRECT("'"&amp;INDEX('הוראות שימוש'!$A$33:$A$44,$B486)&amp;"'!$B$"&amp;3+IF(B486&lt;&gt;B485,0,F485)&amp;":$B$1500"),0)+IF(B486&lt;&gt;B485,0,F485)</f>
        <v>#VALUE!</v>
      </c>
    </row>
    <row r="487" spans="1:6" x14ac:dyDescent="0.2">
      <c r="A487" s="91" t="str">
        <f t="shared" ca="1" si="9"/>
        <v/>
      </c>
      <c r="B487" s="91" t="str">
        <f ca="1">IF(OR(B486="",AND(B486=$B$6,ROW(B486)&gt;$E$6+6)),"",IF(ROW(B486)&gt;=ROW($B$6)+SUM(E$6:$E486)-1,IF(B486=12,1,B486+1),B486))</f>
        <v/>
      </c>
      <c r="C487" s="94" t="str">
        <f ca="1">IF(B488="","",IF(ISERROR(F487),0,INDEX(INDIRECT("'"&amp;INDEX('הוראות שימוש'!$A$33:$A$44,$B487)&amp;"'!c3:c1500"),$F487)))</f>
        <v/>
      </c>
      <c r="D487" s="95" t="str">
        <f ca="1">IF(B488="","",IF(ISERROR(F487),0,INDEX(INDIRECT("'"&amp;INDEX('הוראות שימוש'!$A$33:$A$44,$B487)&amp;"'!d3:d1500"),$F487)))</f>
        <v/>
      </c>
      <c r="E487" s="1">
        <f ca="1">IF(B487=B486,0,COUNTIF(INDIRECT("'"&amp;INDEX('הוראות שימוש'!$A$33:$A$44,$B487)&amp;"'!B2:B1501"),$A$2)+(COUNTIF(INDIRECT("'"&amp;INDEX('הוראות שימוש'!$A$33:$A$44,$B487)&amp;"'!B2:B1501"),$A$2)=0))</f>
        <v>0</v>
      </c>
      <c r="F487" s="1" t="e">
        <f ca="1">MATCH($A$2,INDIRECT("'"&amp;INDEX('הוראות שימוש'!$A$33:$A$44,$B487)&amp;"'!$B$"&amp;3+IF(B487&lt;&gt;B486,0,F486)&amp;":$B$1500"),0)+IF(B487&lt;&gt;B486,0,F486)</f>
        <v>#VALUE!</v>
      </c>
    </row>
    <row r="488" spans="1:6" x14ac:dyDescent="0.2">
      <c r="A488" s="91" t="str">
        <f t="shared" ca="1" si="9"/>
        <v/>
      </c>
      <c r="B488" s="91" t="str">
        <f ca="1">IF(OR(B487="",AND(B487=$B$6,ROW(B487)&gt;$E$6+6)),"",IF(ROW(B487)&gt;=ROW($B$6)+SUM(E$6:$E487)-1,IF(B487=12,1,B487+1),B487))</f>
        <v/>
      </c>
      <c r="C488" s="94" t="str">
        <f ca="1">IF(B489="","",IF(ISERROR(F488),0,INDEX(INDIRECT("'"&amp;INDEX('הוראות שימוש'!$A$33:$A$44,$B488)&amp;"'!c3:c1500"),$F488)))</f>
        <v/>
      </c>
      <c r="D488" s="95" t="str">
        <f ca="1">IF(B489="","",IF(ISERROR(F488),0,INDEX(INDIRECT("'"&amp;INDEX('הוראות שימוש'!$A$33:$A$44,$B488)&amp;"'!d3:d1500"),$F488)))</f>
        <v/>
      </c>
      <c r="E488" s="1">
        <f ca="1">IF(B488=B487,0,COUNTIF(INDIRECT("'"&amp;INDEX('הוראות שימוש'!$A$33:$A$44,$B488)&amp;"'!B2:B1501"),$A$2)+(COUNTIF(INDIRECT("'"&amp;INDEX('הוראות שימוש'!$A$33:$A$44,$B488)&amp;"'!B2:B1501"),$A$2)=0))</f>
        <v>0</v>
      </c>
      <c r="F488" s="1" t="e">
        <f ca="1">MATCH($A$2,INDIRECT("'"&amp;INDEX('הוראות שימוש'!$A$33:$A$44,$B488)&amp;"'!$B$"&amp;3+IF(B488&lt;&gt;B487,0,F487)&amp;":$B$1500"),0)+IF(B488&lt;&gt;B487,0,F487)</f>
        <v>#VALUE!</v>
      </c>
    </row>
    <row r="489" spans="1:6" x14ac:dyDescent="0.2">
      <c r="A489" s="91" t="str">
        <f t="shared" ca="1" si="9"/>
        <v/>
      </c>
      <c r="B489" s="91" t="str">
        <f ca="1">IF(OR(B488="",AND(B488=$B$6,ROW(B488)&gt;$E$6+6)),"",IF(ROW(B488)&gt;=ROW($B$6)+SUM(E$6:$E488)-1,IF(B488=12,1,B488+1),B488))</f>
        <v/>
      </c>
      <c r="C489" s="94" t="str">
        <f ca="1">IF(B490="","",IF(ISERROR(F489),0,INDEX(INDIRECT("'"&amp;INDEX('הוראות שימוש'!$A$33:$A$44,$B489)&amp;"'!c3:c1500"),$F489)))</f>
        <v/>
      </c>
      <c r="D489" s="95" t="str">
        <f ca="1">IF(B490="","",IF(ISERROR(F489),0,INDEX(INDIRECT("'"&amp;INDEX('הוראות שימוש'!$A$33:$A$44,$B489)&amp;"'!d3:d1500"),$F489)))</f>
        <v/>
      </c>
      <c r="E489" s="1">
        <f ca="1">IF(B489=B488,0,COUNTIF(INDIRECT("'"&amp;INDEX('הוראות שימוש'!$A$33:$A$44,$B489)&amp;"'!B2:B1501"),$A$2)+(COUNTIF(INDIRECT("'"&amp;INDEX('הוראות שימוש'!$A$33:$A$44,$B489)&amp;"'!B2:B1501"),$A$2)=0))</f>
        <v>0</v>
      </c>
      <c r="F489" s="1" t="e">
        <f ca="1">MATCH($A$2,INDIRECT("'"&amp;INDEX('הוראות שימוש'!$A$33:$A$44,$B489)&amp;"'!$B$"&amp;3+IF(B489&lt;&gt;B488,0,F488)&amp;":$B$1500"),0)+IF(B489&lt;&gt;B488,0,F488)</f>
        <v>#VALUE!</v>
      </c>
    </row>
    <row r="490" spans="1:6" x14ac:dyDescent="0.2">
      <c r="A490" s="91" t="str">
        <f t="shared" ca="1" si="9"/>
        <v/>
      </c>
      <c r="B490" s="91" t="str">
        <f ca="1">IF(OR(B489="",AND(B489=$B$6,ROW(B489)&gt;$E$6+6)),"",IF(ROW(B489)&gt;=ROW($B$6)+SUM(E$6:$E489)-1,IF(B489=12,1,B489+1),B489))</f>
        <v/>
      </c>
      <c r="C490" s="94" t="str">
        <f ca="1">IF(B491="","",IF(ISERROR(F490),0,INDEX(INDIRECT("'"&amp;INDEX('הוראות שימוש'!$A$33:$A$44,$B490)&amp;"'!c3:c1500"),$F490)))</f>
        <v/>
      </c>
      <c r="D490" s="95" t="str">
        <f ca="1">IF(B491="","",IF(ISERROR(F490),0,INDEX(INDIRECT("'"&amp;INDEX('הוראות שימוש'!$A$33:$A$44,$B490)&amp;"'!d3:d1500"),$F490)))</f>
        <v/>
      </c>
      <c r="E490" s="1">
        <f ca="1">IF(B490=B489,0,COUNTIF(INDIRECT("'"&amp;INDEX('הוראות שימוש'!$A$33:$A$44,$B490)&amp;"'!B2:B1501"),$A$2)+(COUNTIF(INDIRECT("'"&amp;INDEX('הוראות שימוש'!$A$33:$A$44,$B490)&amp;"'!B2:B1501"),$A$2)=0))</f>
        <v>0</v>
      </c>
      <c r="F490" s="1" t="e">
        <f ca="1">MATCH($A$2,INDIRECT("'"&amp;INDEX('הוראות שימוש'!$A$33:$A$44,$B490)&amp;"'!$B$"&amp;3+IF(B490&lt;&gt;B489,0,F489)&amp;":$B$1500"),0)+IF(B490&lt;&gt;B489,0,F489)</f>
        <v>#VALUE!</v>
      </c>
    </row>
    <row r="491" spans="1:6" x14ac:dyDescent="0.2">
      <c r="A491" s="91" t="str">
        <f t="shared" ca="1" si="9"/>
        <v/>
      </c>
      <c r="B491" s="91" t="str">
        <f ca="1">IF(OR(B490="",AND(B490=$B$6,ROW(B490)&gt;$E$6+6)),"",IF(ROW(B490)&gt;=ROW($B$6)+SUM(E$6:$E490)-1,IF(B490=12,1,B490+1),B490))</f>
        <v/>
      </c>
      <c r="C491" s="94" t="str">
        <f ca="1">IF(B492="","",IF(ISERROR(F491),0,INDEX(INDIRECT("'"&amp;INDEX('הוראות שימוש'!$A$33:$A$44,$B491)&amp;"'!c3:c1500"),$F491)))</f>
        <v/>
      </c>
      <c r="D491" s="95" t="str">
        <f ca="1">IF(B492="","",IF(ISERROR(F491),0,INDEX(INDIRECT("'"&amp;INDEX('הוראות שימוש'!$A$33:$A$44,$B491)&amp;"'!d3:d1500"),$F491)))</f>
        <v/>
      </c>
      <c r="E491" s="1">
        <f ca="1">IF(B491=B490,0,COUNTIF(INDIRECT("'"&amp;INDEX('הוראות שימוש'!$A$33:$A$44,$B491)&amp;"'!B2:B1501"),$A$2)+(COUNTIF(INDIRECT("'"&amp;INDEX('הוראות שימוש'!$A$33:$A$44,$B491)&amp;"'!B2:B1501"),$A$2)=0))</f>
        <v>0</v>
      </c>
      <c r="F491" s="1" t="e">
        <f ca="1">MATCH($A$2,INDIRECT("'"&amp;INDEX('הוראות שימוש'!$A$33:$A$44,$B491)&amp;"'!$B$"&amp;3+IF(B491&lt;&gt;B490,0,F490)&amp;":$B$1500"),0)+IF(B491&lt;&gt;B490,0,F490)</f>
        <v>#VALUE!</v>
      </c>
    </row>
    <row r="492" spans="1:6" x14ac:dyDescent="0.2">
      <c r="A492" s="91" t="str">
        <f t="shared" ca="1" si="9"/>
        <v/>
      </c>
      <c r="B492" s="91" t="str">
        <f ca="1">IF(OR(B491="",AND(B491=$B$6,ROW(B491)&gt;$E$6+6)),"",IF(ROW(B491)&gt;=ROW($B$6)+SUM(E$6:$E491)-1,IF(B491=12,1,B491+1),B491))</f>
        <v/>
      </c>
      <c r="C492" s="94" t="str">
        <f ca="1">IF(B493="","",IF(ISERROR(F492),0,INDEX(INDIRECT("'"&amp;INDEX('הוראות שימוש'!$A$33:$A$44,$B492)&amp;"'!c3:c1500"),$F492)))</f>
        <v/>
      </c>
      <c r="D492" s="95" t="str">
        <f ca="1">IF(B493="","",IF(ISERROR(F492),0,INDEX(INDIRECT("'"&amp;INDEX('הוראות שימוש'!$A$33:$A$44,$B492)&amp;"'!d3:d1500"),$F492)))</f>
        <v/>
      </c>
      <c r="E492" s="1">
        <f ca="1">IF(B492=B491,0,COUNTIF(INDIRECT("'"&amp;INDEX('הוראות שימוש'!$A$33:$A$44,$B492)&amp;"'!B2:B1501"),$A$2)+(COUNTIF(INDIRECT("'"&amp;INDEX('הוראות שימוש'!$A$33:$A$44,$B492)&amp;"'!B2:B1501"),$A$2)=0))</f>
        <v>0</v>
      </c>
      <c r="F492" s="1" t="e">
        <f ca="1">MATCH($A$2,INDIRECT("'"&amp;INDEX('הוראות שימוש'!$A$33:$A$44,$B492)&amp;"'!$B$"&amp;3+IF(B492&lt;&gt;B491,0,F491)&amp;":$B$1500"),0)+IF(B492&lt;&gt;B491,0,F491)</f>
        <v>#VALUE!</v>
      </c>
    </row>
    <row r="493" spans="1:6" x14ac:dyDescent="0.2">
      <c r="A493" s="91" t="str">
        <f t="shared" ca="1" si="9"/>
        <v/>
      </c>
      <c r="B493" s="91" t="str">
        <f ca="1">IF(OR(B492="",AND(B492=$B$6,ROW(B492)&gt;$E$6+6)),"",IF(ROW(B492)&gt;=ROW($B$6)+SUM(E$6:$E492)-1,IF(B492=12,1,B492+1),B492))</f>
        <v/>
      </c>
      <c r="C493" s="94" t="str">
        <f ca="1">IF(B494="","",IF(ISERROR(F493),0,INDEX(INDIRECT("'"&amp;INDEX('הוראות שימוש'!$A$33:$A$44,$B493)&amp;"'!c3:c1500"),$F493)))</f>
        <v/>
      </c>
      <c r="D493" s="95" t="str">
        <f ca="1">IF(B494="","",IF(ISERROR(F493),0,INDEX(INDIRECT("'"&amp;INDEX('הוראות שימוש'!$A$33:$A$44,$B493)&amp;"'!d3:d1500"),$F493)))</f>
        <v/>
      </c>
      <c r="E493" s="1">
        <f ca="1">IF(B493=B492,0,COUNTIF(INDIRECT("'"&amp;INDEX('הוראות שימוש'!$A$33:$A$44,$B493)&amp;"'!B2:B1501"),$A$2)+(COUNTIF(INDIRECT("'"&amp;INDEX('הוראות שימוש'!$A$33:$A$44,$B493)&amp;"'!B2:B1501"),$A$2)=0))</f>
        <v>0</v>
      </c>
      <c r="F493" s="1" t="e">
        <f ca="1">MATCH($A$2,INDIRECT("'"&amp;INDEX('הוראות שימוש'!$A$33:$A$44,$B493)&amp;"'!$B$"&amp;3+IF(B493&lt;&gt;B492,0,F492)&amp;":$B$1500"),0)+IF(B493&lt;&gt;B492,0,F492)</f>
        <v>#VALUE!</v>
      </c>
    </row>
    <row r="494" spans="1:6" x14ac:dyDescent="0.2">
      <c r="A494" s="91" t="str">
        <f t="shared" ca="1" si="9"/>
        <v/>
      </c>
      <c r="B494" s="91" t="str">
        <f ca="1">IF(OR(B493="",AND(B493=$B$6,ROW(B493)&gt;$E$6+6)),"",IF(ROW(B493)&gt;=ROW($B$6)+SUM(E$6:$E493)-1,IF(B493=12,1,B493+1),B493))</f>
        <v/>
      </c>
      <c r="C494" s="94" t="str">
        <f ca="1">IF(B495="","",IF(ISERROR(F494),0,INDEX(INDIRECT("'"&amp;INDEX('הוראות שימוש'!$A$33:$A$44,$B494)&amp;"'!c3:c1500"),$F494)))</f>
        <v/>
      </c>
      <c r="D494" s="95" t="str">
        <f ca="1">IF(B495="","",IF(ISERROR(F494),0,INDEX(INDIRECT("'"&amp;INDEX('הוראות שימוש'!$A$33:$A$44,$B494)&amp;"'!d3:d1500"),$F494)))</f>
        <v/>
      </c>
      <c r="E494" s="1">
        <f ca="1">IF(B494=B493,0,COUNTIF(INDIRECT("'"&amp;INDEX('הוראות שימוש'!$A$33:$A$44,$B494)&amp;"'!B2:B1501"),$A$2)+(COUNTIF(INDIRECT("'"&amp;INDEX('הוראות שימוש'!$A$33:$A$44,$B494)&amp;"'!B2:B1501"),$A$2)=0))</f>
        <v>0</v>
      </c>
      <c r="F494" s="1" t="e">
        <f ca="1">MATCH($A$2,INDIRECT("'"&amp;INDEX('הוראות שימוש'!$A$33:$A$44,$B494)&amp;"'!$B$"&amp;3+IF(B494&lt;&gt;B493,0,F493)&amp;":$B$1500"),0)+IF(B494&lt;&gt;B493,0,F493)</f>
        <v>#VALUE!</v>
      </c>
    </row>
    <row r="495" spans="1:6" x14ac:dyDescent="0.2">
      <c r="A495" s="91" t="str">
        <f t="shared" ca="1" si="9"/>
        <v/>
      </c>
      <c r="B495" s="91" t="str">
        <f ca="1">IF(OR(B494="",AND(B494=$B$6,ROW(B494)&gt;$E$6+6)),"",IF(ROW(B494)&gt;=ROW($B$6)+SUM(E$6:$E494)-1,IF(B494=12,1,B494+1),B494))</f>
        <v/>
      </c>
      <c r="C495" s="94" t="str">
        <f ca="1">IF(B496="","",IF(ISERROR(F495),0,INDEX(INDIRECT("'"&amp;INDEX('הוראות שימוש'!$A$33:$A$44,$B495)&amp;"'!c3:c1500"),$F495)))</f>
        <v/>
      </c>
      <c r="D495" s="95" t="str">
        <f ca="1">IF(B496="","",IF(ISERROR(F495),0,INDEX(INDIRECT("'"&amp;INDEX('הוראות שימוש'!$A$33:$A$44,$B495)&amp;"'!d3:d1500"),$F495)))</f>
        <v/>
      </c>
      <c r="E495" s="1">
        <f ca="1">IF(B495=B494,0,COUNTIF(INDIRECT("'"&amp;INDEX('הוראות שימוש'!$A$33:$A$44,$B495)&amp;"'!B2:B1501"),$A$2)+(COUNTIF(INDIRECT("'"&amp;INDEX('הוראות שימוש'!$A$33:$A$44,$B495)&amp;"'!B2:B1501"),$A$2)=0))</f>
        <v>0</v>
      </c>
      <c r="F495" s="1" t="e">
        <f ca="1">MATCH($A$2,INDIRECT("'"&amp;INDEX('הוראות שימוש'!$A$33:$A$44,$B495)&amp;"'!$B$"&amp;3+IF(B495&lt;&gt;B494,0,F494)&amp;":$B$1500"),0)+IF(B495&lt;&gt;B494,0,F494)</f>
        <v>#VALUE!</v>
      </c>
    </row>
    <row r="496" spans="1:6" x14ac:dyDescent="0.2">
      <c r="A496" s="91" t="str">
        <f t="shared" ca="1" si="9"/>
        <v/>
      </c>
      <c r="B496" s="91" t="str">
        <f ca="1">IF(OR(B495="",AND(B495=$B$6,ROW(B495)&gt;$E$6+6)),"",IF(ROW(B495)&gt;=ROW($B$6)+SUM(E$6:$E495)-1,IF(B495=12,1,B495+1),B495))</f>
        <v/>
      </c>
      <c r="C496" s="94" t="str">
        <f ca="1">IF(B497="","",IF(ISERROR(F496),0,INDEX(INDIRECT("'"&amp;INDEX('הוראות שימוש'!$A$33:$A$44,$B496)&amp;"'!c3:c1500"),$F496)))</f>
        <v/>
      </c>
      <c r="D496" s="95" t="str">
        <f ca="1">IF(B497="","",IF(ISERROR(F496),0,INDEX(INDIRECT("'"&amp;INDEX('הוראות שימוש'!$A$33:$A$44,$B496)&amp;"'!d3:d1500"),$F496)))</f>
        <v/>
      </c>
      <c r="E496" s="1">
        <f ca="1">IF(B496=B495,0,COUNTIF(INDIRECT("'"&amp;INDEX('הוראות שימוש'!$A$33:$A$44,$B496)&amp;"'!B2:B1501"),$A$2)+(COUNTIF(INDIRECT("'"&amp;INDEX('הוראות שימוש'!$A$33:$A$44,$B496)&amp;"'!B2:B1501"),$A$2)=0))</f>
        <v>0</v>
      </c>
      <c r="F496" s="1" t="e">
        <f ca="1">MATCH($A$2,INDIRECT("'"&amp;INDEX('הוראות שימוש'!$A$33:$A$44,$B496)&amp;"'!$B$"&amp;3+IF(B496&lt;&gt;B495,0,F495)&amp;":$B$1500"),0)+IF(B496&lt;&gt;B495,0,F495)</f>
        <v>#VALUE!</v>
      </c>
    </row>
    <row r="497" spans="1:6" x14ac:dyDescent="0.2">
      <c r="A497" s="91" t="str">
        <f t="shared" ca="1" si="9"/>
        <v/>
      </c>
      <c r="B497" s="91" t="str">
        <f ca="1">IF(OR(B496="",AND(B496=$B$6,ROW(B496)&gt;$E$6+6)),"",IF(ROW(B496)&gt;=ROW($B$6)+SUM(E$6:$E496)-1,IF(B496=12,1,B496+1),B496))</f>
        <v/>
      </c>
      <c r="C497" s="94" t="str">
        <f ca="1">IF(B498="","",IF(ISERROR(F497),0,INDEX(INDIRECT("'"&amp;INDEX('הוראות שימוש'!$A$33:$A$44,$B497)&amp;"'!c3:c1500"),$F497)))</f>
        <v/>
      </c>
      <c r="D497" s="95" t="str">
        <f ca="1">IF(B498="","",IF(ISERROR(F497),0,INDEX(INDIRECT("'"&amp;INDEX('הוראות שימוש'!$A$33:$A$44,$B497)&amp;"'!d3:d1500"),$F497)))</f>
        <v/>
      </c>
      <c r="E497" s="1">
        <f ca="1">IF(B497=B496,0,COUNTIF(INDIRECT("'"&amp;INDEX('הוראות שימוש'!$A$33:$A$44,$B497)&amp;"'!B2:B1501"),$A$2)+(COUNTIF(INDIRECT("'"&amp;INDEX('הוראות שימוש'!$A$33:$A$44,$B497)&amp;"'!B2:B1501"),$A$2)=0))</f>
        <v>0</v>
      </c>
      <c r="F497" s="1" t="e">
        <f ca="1">MATCH($A$2,INDIRECT("'"&amp;INDEX('הוראות שימוש'!$A$33:$A$44,$B497)&amp;"'!$B$"&amp;3+IF(B497&lt;&gt;B496,0,F496)&amp;":$B$1500"),0)+IF(B497&lt;&gt;B496,0,F496)</f>
        <v>#VALUE!</v>
      </c>
    </row>
    <row r="498" spans="1:6" x14ac:dyDescent="0.2">
      <c r="A498" s="91" t="str">
        <f t="shared" ca="1" si="9"/>
        <v/>
      </c>
      <c r="B498" s="91" t="str">
        <f ca="1">IF(OR(B497="",AND(B497=$B$6,ROW(B497)&gt;$E$6+6)),"",IF(ROW(B497)&gt;=ROW($B$6)+SUM(E$6:$E497)-1,IF(B497=12,1,B497+1),B497))</f>
        <v/>
      </c>
      <c r="C498" s="94" t="str">
        <f ca="1">IF(B499="","",IF(ISERROR(F498),0,INDEX(INDIRECT("'"&amp;INDEX('הוראות שימוש'!$A$33:$A$44,$B498)&amp;"'!c3:c1500"),$F498)))</f>
        <v/>
      </c>
      <c r="D498" s="95" t="str">
        <f ca="1">IF(B499="","",IF(ISERROR(F498),0,INDEX(INDIRECT("'"&amp;INDEX('הוראות שימוש'!$A$33:$A$44,$B498)&amp;"'!d3:d1500"),$F498)))</f>
        <v/>
      </c>
      <c r="E498" s="1">
        <f ca="1">IF(B498=B497,0,COUNTIF(INDIRECT("'"&amp;INDEX('הוראות שימוש'!$A$33:$A$44,$B498)&amp;"'!B2:B1501"),$A$2)+(COUNTIF(INDIRECT("'"&amp;INDEX('הוראות שימוש'!$A$33:$A$44,$B498)&amp;"'!B2:B1501"),$A$2)=0))</f>
        <v>0</v>
      </c>
      <c r="F498" s="1" t="e">
        <f ca="1">MATCH($A$2,INDIRECT("'"&amp;INDEX('הוראות שימוש'!$A$33:$A$44,$B498)&amp;"'!$B$"&amp;3+IF(B498&lt;&gt;B497,0,F497)&amp;":$B$1500"),0)+IF(B498&lt;&gt;B497,0,F497)</f>
        <v>#VALUE!</v>
      </c>
    </row>
    <row r="499" spans="1:6" x14ac:dyDescent="0.2">
      <c r="A499" s="91" t="str">
        <f t="shared" ca="1" si="9"/>
        <v/>
      </c>
      <c r="B499" s="91" t="str">
        <f ca="1">IF(OR(B498="",AND(B498=$B$6,ROW(B498)&gt;$E$6+6)),"",IF(ROW(B498)&gt;=ROW($B$6)+SUM(E$6:$E498)-1,IF(B498=12,1,B498+1),B498))</f>
        <v/>
      </c>
      <c r="C499" s="94" t="str">
        <f ca="1">IF(B500="","",IF(ISERROR(F499),0,INDEX(INDIRECT("'"&amp;INDEX('הוראות שימוש'!$A$33:$A$44,$B499)&amp;"'!c3:c1500"),$F499)))</f>
        <v/>
      </c>
      <c r="D499" s="95" t="str">
        <f ca="1">IF(B500="","",IF(ISERROR(F499),0,INDEX(INDIRECT("'"&amp;INDEX('הוראות שימוש'!$A$33:$A$44,$B499)&amp;"'!d3:d1500"),$F499)))</f>
        <v/>
      </c>
      <c r="E499" s="1">
        <f ca="1">IF(B499=B498,0,COUNTIF(INDIRECT("'"&amp;INDEX('הוראות שימוש'!$A$33:$A$44,$B499)&amp;"'!B2:B1501"),$A$2)+(COUNTIF(INDIRECT("'"&amp;INDEX('הוראות שימוש'!$A$33:$A$44,$B499)&amp;"'!B2:B1501"),$A$2)=0))</f>
        <v>0</v>
      </c>
      <c r="F499" s="1" t="e">
        <f ca="1">MATCH($A$2,INDIRECT("'"&amp;INDEX('הוראות שימוש'!$A$33:$A$44,$B499)&amp;"'!$B$"&amp;3+IF(B499&lt;&gt;B498,0,F498)&amp;":$B$1500"),0)+IF(B499&lt;&gt;B498,0,F498)</f>
        <v>#VALUE!</v>
      </c>
    </row>
    <row r="500" spans="1:6" x14ac:dyDescent="0.2">
      <c r="A500" s="91" t="str">
        <f t="shared" ca="1" si="9"/>
        <v/>
      </c>
      <c r="B500" s="91" t="str">
        <f ca="1">IF(OR(B499="",AND(B499=$B$6,ROW(B499)&gt;$E$6+6)),"",IF(ROW(B499)&gt;=ROW($B$6)+SUM(E$6:$E499)-1,IF(B499=12,1,B499+1),B499))</f>
        <v/>
      </c>
      <c r="C500" s="94" t="str">
        <f ca="1">IF(B501="","",IF(ISERROR(F500),0,INDEX(INDIRECT("'"&amp;INDEX('הוראות שימוש'!$A$33:$A$44,$B500)&amp;"'!c3:c1500"),$F500)))</f>
        <v/>
      </c>
      <c r="D500" s="95" t="str">
        <f ca="1">IF(B501="","",IF(ISERROR(F500),0,INDEX(INDIRECT("'"&amp;INDEX('הוראות שימוש'!$A$33:$A$44,$B500)&amp;"'!d3:d1500"),$F500)))</f>
        <v/>
      </c>
      <c r="E500" s="1">
        <f ca="1">IF(B500=B499,0,COUNTIF(INDIRECT("'"&amp;INDEX('הוראות שימוש'!$A$33:$A$44,$B500)&amp;"'!B2:B1501"),$A$2)+(COUNTIF(INDIRECT("'"&amp;INDEX('הוראות שימוש'!$A$33:$A$44,$B500)&amp;"'!B2:B1501"),$A$2)=0))</f>
        <v>0</v>
      </c>
      <c r="F500" s="1" t="e">
        <f ca="1">MATCH($A$2,INDIRECT("'"&amp;INDEX('הוראות שימוש'!$A$33:$A$44,$B500)&amp;"'!$B$"&amp;3+IF(B500&lt;&gt;B499,0,F499)&amp;":$B$1500"),0)+IF(B500&lt;&gt;B499,0,F499)</f>
        <v>#VALUE!</v>
      </c>
    </row>
    <row r="501" spans="1:6" x14ac:dyDescent="0.2">
      <c r="A501" s="91" t="str">
        <f t="shared" ref="A501:A504" ca="1" si="10">IF(B502="","",IF(B500-B501=11,A500+1,A500))</f>
        <v/>
      </c>
      <c r="B501" s="91" t="str">
        <f ca="1">IF(OR(B500="",AND(B500=$B$6,ROW(B500)&gt;$E$6+6)),"",IF(ROW(B500)&gt;=ROW($B$6)+SUM(E$6:$E500)-1,IF(B500=12,1,B500+1),B500))</f>
        <v/>
      </c>
      <c r="C501" s="94" t="str">
        <f ca="1">IF(B502="","",IF(ISERROR(F501),0,INDEX(INDIRECT("'"&amp;INDEX('הוראות שימוש'!$A$33:$A$44,$B501)&amp;"'!c3:c1500"),$F501)))</f>
        <v/>
      </c>
      <c r="D501" s="95" t="str">
        <f ca="1">IF(B502="","",IF(ISERROR(F501),0,INDEX(INDIRECT("'"&amp;INDEX('הוראות שימוש'!$A$33:$A$44,$B501)&amp;"'!d3:d1500"),$F501)))</f>
        <v/>
      </c>
      <c r="E501" s="1">
        <f ca="1">IF(B501=B500,0,COUNTIF(INDIRECT("'"&amp;INDEX('הוראות שימוש'!$A$33:$A$44,$B501)&amp;"'!B2:B1501"),$A$2)+(COUNTIF(INDIRECT("'"&amp;INDEX('הוראות שימוש'!$A$33:$A$44,$B501)&amp;"'!B2:B1501"),$A$2)=0))</f>
        <v>0</v>
      </c>
      <c r="F501" s="1" t="e">
        <f ca="1">MATCH($A$2,INDIRECT("'"&amp;INDEX('הוראות שימוש'!$A$33:$A$44,$B501)&amp;"'!$B$"&amp;3+IF(B501&lt;&gt;B500,0,F500)&amp;":$B$1500"),0)+IF(B501&lt;&gt;B500,0,F500)</f>
        <v>#VALUE!</v>
      </c>
    </row>
    <row r="502" spans="1:6" x14ac:dyDescent="0.2">
      <c r="A502" s="91" t="str">
        <f t="shared" ca="1" si="10"/>
        <v/>
      </c>
      <c r="B502" s="91" t="str">
        <f ca="1">IF(OR(B501="",AND(B501=$B$6,ROW(B501)&gt;$E$6+6)),"",IF(ROW(B501)&gt;=ROW($B$6)+SUM(E$6:$E501)-1,IF(B501=12,1,B501+1),B501))</f>
        <v/>
      </c>
      <c r="C502" s="94" t="str">
        <f ca="1">IF(B503="","",IF(ISERROR(F502),0,INDEX(INDIRECT("'"&amp;INDEX('הוראות שימוש'!$A$33:$A$44,$B502)&amp;"'!c3:c1500"),$F502)))</f>
        <v/>
      </c>
      <c r="D502" s="95" t="str">
        <f ca="1">IF(B503="","",IF(ISERROR(F502),0,INDEX(INDIRECT("'"&amp;INDEX('הוראות שימוש'!$A$33:$A$44,$B502)&amp;"'!d3:d1500"),$F502)))</f>
        <v/>
      </c>
      <c r="E502" s="1">
        <f ca="1">IF(B502=B501,0,COUNTIF(INDIRECT("'"&amp;INDEX('הוראות שימוש'!$A$33:$A$44,$B502)&amp;"'!B2:B1501"),$A$2)+(COUNTIF(INDIRECT("'"&amp;INDEX('הוראות שימוש'!$A$33:$A$44,$B502)&amp;"'!B2:B1501"),$A$2)=0))</f>
        <v>0</v>
      </c>
      <c r="F502" s="1" t="e">
        <f ca="1">MATCH($A$2,INDIRECT("'"&amp;INDEX('הוראות שימוש'!$A$33:$A$44,$B502)&amp;"'!$B$"&amp;3+IF(B502&lt;&gt;B501,0,F501)&amp;":$B$1500"),0)+IF(B502&lt;&gt;B501,0,F501)</f>
        <v>#VALUE!</v>
      </c>
    </row>
    <row r="503" spans="1:6" x14ac:dyDescent="0.2">
      <c r="A503" s="91" t="str">
        <f t="shared" ca="1" si="10"/>
        <v/>
      </c>
      <c r="B503" s="91" t="str">
        <f ca="1">IF(OR(B502="",AND(B502=$B$6,ROW(B502)&gt;$E$6+6)),"",IF(ROW(B502)&gt;=ROW($B$6)+SUM(E$6:$E502)-1,IF(B502=12,1,B502+1),B502))</f>
        <v/>
      </c>
      <c r="C503" s="94" t="str">
        <f ca="1">IF(B504="","",IF(ISERROR(F503),0,INDEX(INDIRECT("'"&amp;INDEX('הוראות שימוש'!$A$33:$A$44,$B503)&amp;"'!c3:c1500"),$F503)))</f>
        <v/>
      </c>
      <c r="D503" s="95" t="str">
        <f ca="1">IF(B504="","",IF(ISERROR(F503),0,INDEX(INDIRECT("'"&amp;INDEX('הוראות שימוש'!$A$33:$A$44,$B503)&amp;"'!d3:d1500"),$F503)))</f>
        <v/>
      </c>
      <c r="E503" s="1">
        <f ca="1">IF(B503=B502,0,COUNTIF(INDIRECT("'"&amp;INDEX('הוראות שימוש'!$A$33:$A$44,$B503)&amp;"'!B2:B1501"),$A$2)+(COUNTIF(INDIRECT("'"&amp;INDEX('הוראות שימוש'!$A$33:$A$44,$B503)&amp;"'!B2:B1501"),$A$2)=0))</f>
        <v>0</v>
      </c>
      <c r="F503" s="1" t="e">
        <f ca="1">MATCH($A$2,INDIRECT("'"&amp;INDEX('הוראות שימוש'!$A$33:$A$44,$B503)&amp;"'!$B$"&amp;3+IF(B503&lt;&gt;B502,0,F502)&amp;":$B$1500"),0)+IF(B503&lt;&gt;B502,0,F502)</f>
        <v>#VALUE!</v>
      </c>
    </row>
    <row r="504" spans="1:6" x14ac:dyDescent="0.2">
      <c r="A504" s="91" t="str">
        <f t="shared" ca="1" si="10"/>
        <v/>
      </c>
      <c r="B504" s="91" t="str">
        <f ca="1">IF(OR(B503="",AND(B503=$B$6,ROW(B503)&gt;$E$6+6)),"",IF(ROW(B503)&gt;=ROW($B$6)+SUM(E$6:$E503)-1,IF(B503=12,1,B503+1),B503))</f>
        <v/>
      </c>
      <c r="C504" s="94" t="str">
        <f ca="1">IF(B505="","",IF(ISERROR(F504),0,INDEX(INDIRECT("'"&amp;INDEX('הוראות שימוש'!$A$33:$A$44,$B504)&amp;"'!c3:c1500"),$F504)))</f>
        <v/>
      </c>
      <c r="D504" s="95" t="str">
        <f ca="1">IF(B505="","",IF(ISERROR(F504),0,INDEX(INDIRECT("'"&amp;INDEX('הוראות שימוש'!$A$33:$A$44,$B504)&amp;"'!d3:d1500"),$F504)))</f>
        <v/>
      </c>
      <c r="E504" s="1">
        <f ca="1">IF(B504=B503,0,COUNTIF(INDIRECT("'"&amp;INDEX('הוראות שימוש'!$A$33:$A$44,$B504)&amp;"'!B2:B1501"),$A$2)+(COUNTIF(INDIRECT("'"&amp;INDEX('הוראות שימוש'!$A$33:$A$44,$B504)&amp;"'!B2:B1501"),$A$2)=0))</f>
        <v>0</v>
      </c>
      <c r="F504" s="1" t="e">
        <f ca="1">MATCH($A$2,INDIRECT("'"&amp;INDEX('הוראות שימוש'!$A$33:$A$44,$B504)&amp;"'!$B$"&amp;3+IF(B504&lt;&gt;B503,0,F503)&amp;":$B$1500"),0)+IF(B504&lt;&gt;B503,0,F503)</f>
        <v>#VALUE!</v>
      </c>
    </row>
    <row r="505" spans="1:6" ht="15.75" thickBot="1" x14ac:dyDescent="0.25">
      <c r="A505" s="96" t="str">
        <f t="shared" ref="A505" si="11">IF(B506="","",IF(B504-B505=11,A504+1,A504))</f>
        <v/>
      </c>
      <c r="B505" s="96" t="str">
        <f ca="1">IF(OR(B504="",AND(B504=$B$6,ROW(B504)&gt;$E$6+6)),"",IF(ROW(B504)&gt;=ROW($B$6)+SUM(E$6:$E504)-1,IF(B504=12,1,B504+1),B504))</f>
        <v/>
      </c>
      <c r="C505" s="97" t="str">
        <f ca="1">IF(B506="","",IF(ISERROR(F505),0,INDEX(INDIRECT("'"&amp;INDEX('הוראות שימוש'!$A$33:$A$44,$B505)&amp;"'!c3:c1500"),$F505)))</f>
        <v/>
      </c>
      <c r="D505" s="98" t="str">
        <f ca="1">IF(B506="","",IF(ISERROR(F505),0,INDEX(INDIRECT("'"&amp;INDEX('הוראות שימוש'!$A$33:$A$44,$B505)&amp;"'!d3:d1500"),$F505)))</f>
        <v/>
      </c>
      <c r="E505" s="1">
        <f ca="1">IF(B505=B504,0,COUNTIF(INDIRECT("'"&amp;INDEX('הוראות שימוש'!$A$33:$A$44,$B505)&amp;"'!B2:B1501"),$A$2)+(COUNTIF(INDIRECT("'"&amp;INDEX('הוראות שימוש'!$A$33:$A$44,$B505)&amp;"'!B2:B1501"),$A$2)=0))</f>
        <v>0</v>
      </c>
      <c r="F505" s="1" t="e">
        <f ca="1">MATCH($A$2,INDIRECT("'"&amp;INDEX('הוראות שימוש'!$A$33:$A$44,$B505)&amp;"'!$B$"&amp;3+IF(B505&lt;&gt;B504,0,F504)&amp;":$B$1500"),0)+IF(B505&lt;&gt;B504,0,F504)</f>
        <v>#VALUE!</v>
      </c>
    </row>
  </sheetData>
  <sheetProtection sheet="1" objects="1" scenarios="1"/>
  <mergeCells count="1">
    <mergeCell ref="A2:D2"/>
  </mergeCells>
  <dataValidations count="1">
    <dataValidation type="list" allowBlank="1" showInputMessage="1" showErrorMessage="1" sqref="A2:D2" xr:uid="{00000000-0002-0000-0E00-000000000000}">
      <formula1>$G$6:$G$66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"/>
  <dimension ref="A1:O60"/>
  <sheetViews>
    <sheetView rightToLeft="1" workbookViewId="0"/>
  </sheetViews>
  <sheetFormatPr defaultColWidth="0" defaultRowHeight="15" x14ac:dyDescent="0.2"/>
  <cols>
    <col min="1" max="1" width="8.88671875" style="1" customWidth="1"/>
    <col min="2" max="2" width="11.21875" style="1" customWidth="1"/>
    <col min="3" max="14" width="8.88671875" style="1" customWidth="1"/>
    <col min="15" max="15" width="32.109375" style="1" hidden="1" customWidth="1"/>
    <col min="16" max="16384" width="8.88671875" style="1" hidden="1"/>
  </cols>
  <sheetData>
    <row r="1" spans="1:15" ht="15.75" x14ac:dyDescent="0.25">
      <c r="O1" s="217" t="s">
        <v>277</v>
      </c>
    </row>
    <row r="2" spans="1:15" x14ac:dyDescent="0.2">
      <c r="A2" s="1" t="s">
        <v>269</v>
      </c>
      <c r="O2" s="1" t="s">
        <v>270</v>
      </c>
    </row>
    <row r="3" spans="1:15" x14ac:dyDescent="0.2">
      <c r="O3" s="1" t="s">
        <v>271</v>
      </c>
    </row>
    <row r="4" spans="1:15" ht="15.75" x14ac:dyDescent="0.25">
      <c r="A4" s="1">
        <v>1</v>
      </c>
      <c r="B4" s="1" t="s">
        <v>67</v>
      </c>
      <c r="O4" s="1" t="s">
        <v>272</v>
      </c>
    </row>
    <row r="5" spans="1:15" x14ac:dyDescent="0.2">
      <c r="C5" s="1" t="s">
        <v>64</v>
      </c>
      <c r="O5" s="1" t="s">
        <v>273</v>
      </c>
    </row>
    <row r="6" spans="1:15" x14ac:dyDescent="0.2">
      <c r="C6" s="1" t="s">
        <v>65</v>
      </c>
      <c r="O6" s="1" t="s">
        <v>274</v>
      </c>
    </row>
    <row r="7" spans="1:15" x14ac:dyDescent="0.2">
      <c r="C7" s="1" t="s">
        <v>66</v>
      </c>
    </row>
    <row r="8" spans="1:15" x14ac:dyDescent="0.2">
      <c r="A8" s="1">
        <v>2</v>
      </c>
      <c r="B8" s="1" t="s">
        <v>68</v>
      </c>
      <c r="C8" s="1" t="s">
        <v>69</v>
      </c>
      <c r="O8" s="1" t="s">
        <v>275</v>
      </c>
    </row>
    <row r="9" spans="1:15" x14ac:dyDescent="0.2">
      <c r="C9" s="1" t="s">
        <v>70</v>
      </c>
      <c r="O9" s="1" t="s">
        <v>271</v>
      </c>
    </row>
    <row r="10" spans="1:15" x14ac:dyDescent="0.2">
      <c r="C10" s="1" t="s">
        <v>71</v>
      </c>
      <c r="O10" s="1" t="s">
        <v>276</v>
      </c>
    </row>
    <row r="11" spans="1:15" x14ac:dyDescent="0.2">
      <c r="C11" s="1" t="s">
        <v>72</v>
      </c>
      <c r="O11" s="1" t="s">
        <v>273</v>
      </c>
    </row>
    <row r="12" spans="1:15" x14ac:dyDescent="0.2">
      <c r="C12" s="1" t="s">
        <v>73</v>
      </c>
      <c r="O12" s="1" t="s">
        <v>274</v>
      </c>
    </row>
    <row r="13" spans="1:15" x14ac:dyDescent="0.2">
      <c r="B13" s="1" t="s">
        <v>74</v>
      </c>
      <c r="C13" s="1" t="s">
        <v>250</v>
      </c>
    </row>
    <row r="14" spans="1:15" x14ac:dyDescent="0.2">
      <c r="C14" s="1" t="s">
        <v>75</v>
      </c>
    </row>
    <row r="15" spans="1:15" x14ac:dyDescent="0.2">
      <c r="C15" s="1" t="s">
        <v>251</v>
      </c>
    </row>
    <row r="16" spans="1:15" x14ac:dyDescent="0.2">
      <c r="C16" s="1" t="s">
        <v>76</v>
      </c>
    </row>
    <row r="17" spans="1:3" x14ac:dyDescent="0.2">
      <c r="B17" s="1" t="s">
        <v>77</v>
      </c>
      <c r="C17" s="1" t="s">
        <v>78</v>
      </c>
    </row>
    <row r="18" spans="1:3" x14ac:dyDescent="0.2">
      <c r="C18" s="1" t="s">
        <v>79</v>
      </c>
    </row>
    <row r="19" spans="1:3" x14ac:dyDescent="0.2">
      <c r="A19" s="1">
        <v>3</v>
      </c>
      <c r="B19" s="1" t="s">
        <v>80</v>
      </c>
      <c r="C19" s="1" t="s">
        <v>81</v>
      </c>
    </row>
    <row r="20" spans="1:3" x14ac:dyDescent="0.2">
      <c r="C20" s="1" t="s">
        <v>82</v>
      </c>
    </row>
    <row r="21" spans="1:3" x14ac:dyDescent="0.2">
      <c r="C21" s="1" t="s">
        <v>83</v>
      </c>
    </row>
    <row r="22" spans="1:3" x14ac:dyDescent="0.2">
      <c r="C22" s="1" t="s">
        <v>252</v>
      </c>
    </row>
    <row r="23" spans="1:3" x14ac:dyDescent="0.2">
      <c r="C23" s="1" t="s">
        <v>84</v>
      </c>
    </row>
    <row r="24" spans="1:3" x14ac:dyDescent="0.2">
      <c r="C24" s="1" t="s">
        <v>85</v>
      </c>
    </row>
    <row r="25" spans="1:3" x14ac:dyDescent="0.2">
      <c r="C25" s="1" t="s">
        <v>86</v>
      </c>
    </row>
    <row r="26" spans="1:3" x14ac:dyDescent="0.2">
      <c r="C26" s="1" t="s">
        <v>87</v>
      </c>
    </row>
    <row r="27" spans="1:3" x14ac:dyDescent="0.2">
      <c r="C27" s="1" t="s">
        <v>88</v>
      </c>
    </row>
    <row r="29" spans="1:3" x14ac:dyDescent="0.2">
      <c r="A29" s="1" t="s">
        <v>89</v>
      </c>
    </row>
    <row r="32" spans="1:3" x14ac:dyDescent="0.2">
      <c r="A32" s="1" t="s">
        <v>93</v>
      </c>
    </row>
    <row r="33" spans="1:3" x14ac:dyDescent="0.2">
      <c r="A33" s="1" t="s">
        <v>29</v>
      </c>
      <c r="B33" s="1">
        <f>1</f>
        <v>1</v>
      </c>
      <c r="C33" s="1" t="s">
        <v>29</v>
      </c>
    </row>
    <row r="34" spans="1:3" x14ac:dyDescent="0.2">
      <c r="A34" s="1" t="s">
        <v>36</v>
      </c>
      <c r="B34" s="1">
        <v>2</v>
      </c>
      <c r="C34" s="1" t="s">
        <v>36</v>
      </c>
    </row>
    <row r="35" spans="1:3" x14ac:dyDescent="0.2">
      <c r="A35" s="1" t="s">
        <v>94</v>
      </c>
      <c r="B35" s="1">
        <v>3</v>
      </c>
      <c r="C35" s="1" t="s">
        <v>94</v>
      </c>
    </row>
    <row r="36" spans="1:3" x14ac:dyDescent="0.2">
      <c r="A36" s="1" t="s">
        <v>37</v>
      </c>
      <c r="B36" s="1">
        <v>4</v>
      </c>
      <c r="C36" s="1" t="s">
        <v>37</v>
      </c>
    </row>
    <row r="37" spans="1:3" x14ac:dyDescent="0.2">
      <c r="A37" s="1" t="s">
        <v>38</v>
      </c>
      <c r="B37" s="1">
        <v>5</v>
      </c>
      <c r="C37" s="1" t="s">
        <v>38</v>
      </c>
    </row>
    <row r="38" spans="1:3" x14ac:dyDescent="0.2">
      <c r="A38" s="1" t="s">
        <v>39</v>
      </c>
      <c r="B38" s="1">
        <v>6</v>
      </c>
      <c r="C38" s="1" t="s">
        <v>39</v>
      </c>
    </row>
    <row r="39" spans="1:3" x14ac:dyDescent="0.2">
      <c r="A39" s="1" t="s">
        <v>40</v>
      </c>
      <c r="B39" s="1">
        <v>7</v>
      </c>
      <c r="C39" s="1" t="s">
        <v>40</v>
      </c>
    </row>
    <row r="40" spans="1:3" x14ac:dyDescent="0.2">
      <c r="A40" s="1" t="s">
        <v>41</v>
      </c>
      <c r="B40" s="1">
        <v>8</v>
      </c>
      <c r="C40" s="1" t="s">
        <v>41</v>
      </c>
    </row>
    <row r="41" spans="1:3" x14ac:dyDescent="0.2">
      <c r="A41" s="1" t="s">
        <v>42</v>
      </c>
      <c r="B41" s="1">
        <v>9</v>
      </c>
      <c r="C41" s="1" t="s">
        <v>42</v>
      </c>
    </row>
    <row r="42" spans="1:3" x14ac:dyDescent="0.2">
      <c r="A42" s="1" t="s">
        <v>43</v>
      </c>
      <c r="B42" s="1">
        <v>10</v>
      </c>
      <c r="C42" s="1" t="s">
        <v>43</v>
      </c>
    </row>
    <row r="43" spans="1:3" x14ac:dyDescent="0.2">
      <c r="A43" s="1" t="s">
        <v>44</v>
      </c>
      <c r="B43" s="1">
        <v>11</v>
      </c>
      <c r="C43" s="1" t="s">
        <v>44</v>
      </c>
    </row>
    <row r="44" spans="1:3" x14ac:dyDescent="0.2">
      <c r="A44" s="1" t="s">
        <v>45</v>
      </c>
      <c r="B44" s="1">
        <v>12</v>
      </c>
      <c r="C44" s="1" t="s">
        <v>45</v>
      </c>
    </row>
    <row r="47" spans="1:3" ht="15.75" hidden="1" x14ac:dyDescent="0.25">
      <c r="A47" s="217" t="s">
        <v>263</v>
      </c>
    </row>
    <row r="48" spans="1:3" hidden="1" x14ac:dyDescent="0.2">
      <c r="A48" s="216" t="str">
        <f>'סיכום שנתי'!A3</f>
        <v>ינואר</v>
      </c>
    </row>
    <row r="49" spans="1:1" hidden="1" x14ac:dyDescent="0.2">
      <c r="A49" s="1" t="str">
        <f t="shared" ref="A49:A60" si="0">IF(A48=$A$44,$A$33,INDEX($A$33:$A$44,MATCH(A48,$A$33:$A$44,0)+1))</f>
        <v>פברואר</v>
      </c>
    </row>
    <row r="50" spans="1:1" hidden="1" x14ac:dyDescent="0.2">
      <c r="A50" s="1" t="str">
        <f t="shared" si="0"/>
        <v>מרס</v>
      </c>
    </row>
    <row r="51" spans="1:1" hidden="1" x14ac:dyDescent="0.2">
      <c r="A51" s="1" t="str">
        <f t="shared" si="0"/>
        <v>אפריל</v>
      </c>
    </row>
    <row r="52" spans="1:1" hidden="1" x14ac:dyDescent="0.2">
      <c r="A52" s="1" t="str">
        <f t="shared" si="0"/>
        <v>מאי</v>
      </c>
    </row>
    <row r="53" spans="1:1" hidden="1" x14ac:dyDescent="0.2">
      <c r="A53" s="1" t="str">
        <f t="shared" si="0"/>
        <v>יוני</v>
      </c>
    </row>
    <row r="54" spans="1:1" hidden="1" x14ac:dyDescent="0.2">
      <c r="A54" s="1" t="str">
        <f t="shared" si="0"/>
        <v>יולי</v>
      </c>
    </row>
    <row r="55" spans="1:1" hidden="1" x14ac:dyDescent="0.2">
      <c r="A55" s="1" t="str">
        <f t="shared" si="0"/>
        <v>אוגוסט</v>
      </c>
    </row>
    <row r="56" spans="1:1" hidden="1" x14ac:dyDescent="0.2">
      <c r="A56" s="1" t="str">
        <f t="shared" si="0"/>
        <v>ספטמבר</v>
      </c>
    </row>
    <row r="57" spans="1:1" hidden="1" x14ac:dyDescent="0.2">
      <c r="A57" s="1" t="str">
        <f t="shared" si="0"/>
        <v>אוקטובר</v>
      </c>
    </row>
    <row r="58" spans="1:1" hidden="1" x14ac:dyDescent="0.2">
      <c r="A58" s="1" t="str">
        <f t="shared" si="0"/>
        <v>נובמבר</v>
      </c>
    </row>
    <row r="59" spans="1:1" hidden="1" x14ac:dyDescent="0.2">
      <c r="A59" s="1" t="str">
        <f t="shared" si="0"/>
        <v>דצמבר</v>
      </c>
    </row>
    <row r="60" spans="1:1" hidden="1" x14ac:dyDescent="0.2">
      <c r="A60" s="1" t="str">
        <f t="shared" si="0"/>
        <v>ינואר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16</vt:i4>
      </vt:variant>
      <vt:variant>
        <vt:lpstr>טווחים בעלי שם</vt:lpstr>
      </vt:variant>
      <vt:variant>
        <vt:i4>2</vt:i4>
      </vt:variant>
    </vt:vector>
  </HeadingPairs>
  <TitlesOfParts>
    <vt:vector size="18" baseType="lpstr">
      <vt:lpstr>סיכום שנתי</vt:lpstr>
      <vt:lpstr>ינואר</vt:lpstr>
      <vt:lpstr>פברואר</vt:lpstr>
      <vt:lpstr>מרס</vt:lpstr>
      <vt:lpstr>אפריל</vt:lpstr>
      <vt:lpstr>מאי</vt:lpstr>
      <vt:lpstr>יוני</vt:lpstr>
      <vt:lpstr>יולי</vt:lpstr>
      <vt:lpstr>אוגוסט</vt:lpstr>
      <vt:lpstr>ספטמבר</vt:lpstr>
      <vt:lpstr>אוקטובר</vt:lpstr>
      <vt:lpstr>נובמבר</vt:lpstr>
      <vt:lpstr>דצמבר</vt:lpstr>
      <vt:lpstr>מחשבון בניית תקציב</vt:lpstr>
      <vt:lpstr>דוח לפי סעיף</vt:lpstr>
      <vt:lpstr>הוראות שימוש</vt:lpstr>
      <vt:lpstr>Excel_BuiltIn__FilterDatabase_3</vt:lpstr>
      <vt:lpstr>MonthsOrder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יהודה הרוש</cp:lastModifiedBy>
  <cp:lastPrinted>2012-05-24T16:15:28Z</cp:lastPrinted>
  <dcterms:created xsi:type="dcterms:W3CDTF">2010-02-04T23:54:45Z</dcterms:created>
  <dcterms:modified xsi:type="dcterms:W3CDTF">2025-08-14T10:28:39Z</dcterms:modified>
</cp:coreProperties>
</file>