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תקיות מערכת לא למחוק\Documents\מוישי\מדריכים\"/>
    </mc:Choice>
  </mc:AlternateContent>
  <bookViews>
    <workbookView xWindow="120" yWindow="150" windowWidth="5280" windowHeight="8760" tabRatio="760"/>
  </bookViews>
  <sheets>
    <sheet name="מחשבון ריבית דריבית" sheetId="27" r:id="rId1"/>
    <sheet name="מחשבון ריבית דריבית + משיכות" sheetId="28" r:id="rId2"/>
    <sheet name="לוח סילוקין" sheetId="24" r:id="rId3"/>
  </sheets>
  <calcPr calcId="152511"/>
</workbook>
</file>

<file path=xl/calcChain.xml><?xml version="1.0" encoding="utf-8"?>
<calcChain xmlns="http://schemas.openxmlformats.org/spreadsheetml/2006/main">
  <c r="F3" i="28" l="1"/>
  <c r="F2" i="28"/>
  <c r="B6" i="28" l="1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D63" i="28" l="1"/>
  <c r="C63" i="28"/>
  <c r="D55" i="28"/>
  <c r="C55" i="28"/>
  <c r="D47" i="28"/>
  <c r="C47" i="28"/>
  <c r="D39" i="28"/>
  <c r="C39" i="28"/>
  <c r="D31" i="28"/>
  <c r="C31" i="28"/>
  <c r="D23" i="28"/>
  <c r="C23" i="28"/>
  <c r="D19" i="28"/>
  <c r="C19" i="28"/>
  <c r="D11" i="28"/>
  <c r="C11" i="28"/>
  <c r="D58" i="28"/>
  <c r="C58" i="28"/>
  <c r="D50" i="28"/>
  <c r="C50" i="28"/>
  <c r="D42" i="28"/>
  <c r="C42" i="28"/>
  <c r="D38" i="28"/>
  <c r="C38" i="28"/>
  <c r="D30" i="28"/>
  <c r="C30" i="28"/>
  <c r="D22" i="28"/>
  <c r="C22" i="28"/>
  <c r="D14" i="28"/>
  <c r="C14" i="28"/>
  <c r="D65" i="28"/>
  <c r="C65" i="28"/>
  <c r="F65" i="28" s="1"/>
  <c r="C61" i="28"/>
  <c r="D61" i="28"/>
  <c r="D57" i="28"/>
  <c r="C57" i="28"/>
  <c r="C53" i="28"/>
  <c r="D53" i="28"/>
  <c r="D49" i="28"/>
  <c r="C49" i="28"/>
  <c r="C45" i="28"/>
  <c r="D45" i="28"/>
  <c r="D41" i="28"/>
  <c r="C41" i="28"/>
  <c r="C37" i="28"/>
  <c r="D37" i="28"/>
  <c r="D33" i="28"/>
  <c r="C33" i="28"/>
  <c r="D29" i="28"/>
  <c r="C29" i="28"/>
  <c r="C25" i="28"/>
  <c r="D25" i="28"/>
  <c r="D21" i="28"/>
  <c r="C21" i="28"/>
  <c r="D17" i="28"/>
  <c r="C17" i="28"/>
  <c r="D13" i="28"/>
  <c r="C13" i="28"/>
  <c r="D9" i="28"/>
  <c r="C9" i="28"/>
  <c r="D67" i="28"/>
  <c r="C67" i="28"/>
  <c r="D59" i="28"/>
  <c r="C59" i="28"/>
  <c r="D51" i="28"/>
  <c r="C51" i="28"/>
  <c r="D43" i="28"/>
  <c r="C43" i="28"/>
  <c r="D35" i="28"/>
  <c r="C35" i="28"/>
  <c r="D27" i="28"/>
  <c r="C27" i="28"/>
  <c r="D15" i="28"/>
  <c r="C15" i="28"/>
  <c r="D66" i="28"/>
  <c r="C66" i="28"/>
  <c r="D62" i="28"/>
  <c r="C62" i="28"/>
  <c r="D54" i="28"/>
  <c r="C54" i="28"/>
  <c r="D46" i="28"/>
  <c r="C46" i="28"/>
  <c r="D34" i="28"/>
  <c r="C34" i="28"/>
  <c r="D26" i="28"/>
  <c r="C26" i="28"/>
  <c r="D18" i="28"/>
  <c r="C18" i="28"/>
  <c r="D10" i="28"/>
  <c r="C10" i="28"/>
  <c r="D64" i="28"/>
  <c r="C64" i="28"/>
  <c r="D60" i="28"/>
  <c r="C60" i="28"/>
  <c r="D56" i="28"/>
  <c r="C56" i="28"/>
  <c r="D52" i="28"/>
  <c r="C52" i="28"/>
  <c r="D48" i="28"/>
  <c r="C48" i="28"/>
  <c r="D44" i="28"/>
  <c r="C44" i="28"/>
  <c r="C40" i="28"/>
  <c r="D40" i="28"/>
  <c r="D36" i="28"/>
  <c r="C36" i="28"/>
  <c r="C32" i="28"/>
  <c r="D32" i="28"/>
  <c r="D28" i="28"/>
  <c r="C28" i="28"/>
  <c r="D24" i="28"/>
  <c r="C24" i="28"/>
  <c r="D20" i="28"/>
  <c r="C20" i="28"/>
  <c r="D16" i="28"/>
  <c r="C16" i="28"/>
  <c r="D12" i="28"/>
  <c r="C12" i="28"/>
  <c r="B26" i="28"/>
  <c r="B36" i="28"/>
  <c r="B32" i="28"/>
  <c r="B28" i="28"/>
  <c r="B24" i="28"/>
  <c r="B20" i="28"/>
  <c r="F20" i="28" s="1"/>
  <c r="B16" i="28"/>
  <c r="B12" i="28"/>
  <c r="B35" i="28"/>
  <c r="B31" i="28"/>
  <c r="B27" i="28"/>
  <c r="B23" i="28"/>
  <c r="B19" i="28"/>
  <c r="B15" i="28"/>
  <c r="B11" i="28"/>
  <c r="B10" i="28"/>
  <c r="B53" i="28"/>
  <c r="B22" i="28"/>
  <c r="B65" i="28"/>
  <c r="B49" i="28"/>
  <c r="B34" i="28"/>
  <c r="B18" i="28"/>
  <c r="B61" i="28"/>
  <c r="B45" i="28"/>
  <c r="B30" i="28"/>
  <c r="B14" i="28"/>
  <c r="B57" i="28"/>
  <c r="B41" i="28"/>
  <c r="B37" i="28"/>
  <c r="B33" i="28"/>
  <c r="B29" i="28"/>
  <c r="B25" i="28"/>
  <c r="B21" i="28"/>
  <c r="B17" i="28"/>
  <c r="B13" i="28"/>
  <c r="B9" i="28"/>
  <c r="B64" i="28"/>
  <c r="B60" i="28"/>
  <c r="B56" i="28"/>
  <c r="B52" i="28"/>
  <c r="B48" i="28"/>
  <c r="B44" i="28"/>
  <c r="B40" i="28"/>
  <c r="B67" i="28"/>
  <c r="B63" i="28"/>
  <c r="B59" i="28"/>
  <c r="B55" i="28"/>
  <c r="B51" i="28"/>
  <c r="B47" i="28"/>
  <c r="B43" i="28"/>
  <c r="B39" i="28"/>
  <c r="B66" i="28"/>
  <c r="B62" i="28"/>
  <c r="B58" i="28"/>
  <c r="B54" i="28"/>
  <c r="B50" i="28"/>
  <c r="B46" i="28"/>
  <c r="B42" i="28"/>
  <c r="B38" i="28"/>
  <c r="E2" i="27"/>
  <c r="F28" i="28" l="1"/>
  <c r="F57" i="28"/>
  <c r="F49" i="28"/>
  <c r="F16" i="28"/>
  <c r="F53" i="28"/>
  <c r="F51" i="28"/>
  <c r="F58" i="28"/>
  <c r="F62" i="28"/>
  <c r="F59" i="28"/>
  <c r="F61" i="28"/>
  <c r="F50" i="28"/>
  <c r="F66" i="28"/>
  <c r="F56" i="28"/>
  <c r="F48" i="28"/>
  <c r="F64" i="28"/>
  <c r="F63" i="28"/>
  <c r="F67" i="28"/>
  <c r="F55" i="28"/>
  <c r="F54" i="28"/>
  <c r="F60" i="28"/>
  <c r="F52" i="28"/>
  <c r="F47" i="28"/>
  <c r="F33" i="28"/>
  <c r="F46" i="28"/>
  <c r="F32" i="28"/>
  <c r="F36" i="28"/>
  <c r="F13" i="28"/>
  <c r="F24" i="28"/>
  <c r="F12" i="28"/>
  <c r="F45" i="28"/>
  <c r="F14" i="28"/>
  <c r="F15" i="28"/>
  <c r="F31" i="28"/>
  <c r="F29" i="28"/>
  <c r="F37" i="28"/>
  <c r="F30" i="28"/>
  <c r="F43" i="28"/>
  <c r="F21" i="28"/>
  <c r="F26" i="28"/>
  <c r="F27" i="28"/>
  <c r="F19" i="28"/>
  <c r="F35" i="28"/>
  <c r="F40" i="28"/>
  <c r="F34" i="28"/>
  <c r="F11" i="28"/>
  <c r="F41" i="28"/>
  <c r="F22" i="28"/>
  <c r="F42" i="28"/>
  <c r="F10" i="28"/>
  <c r="F25" i="28"/>
  <c r="F18" i="28"/>
  <c r="F9" i="28"/>
  <c r="F23" i="28"/>
  <c r="F17" i="28"/>
  <c r="F44" i="28"/>
  <c r="F38" i="28"/>
  <c r="F39" i="28"/>
  <c r="A8" i="28"/>
  <c r="F1" i="28"/>
  <c r="F4" i="28" s="1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10" i="27"/>
  <c r="D8" i="28" l="1"/>
  <c r="C8" i="28"/>
  <c r="H1" i="28"/>
  <c r="H3" i="28" s="1"/>
  <c r="B8" i="28"/>
  <c r="C10" i="27"/>
  <c r="B10" i="27"/>
  <c r="B66" i="27"/>
  <c r="C66" i="27"/>
  <c r="C62" i="27"/>
  <c r="B62" i="27"/>
  <c r="B58" i="27"/>
  <c r="C58" i="27"/>
  <c r="C54" i="27"/>
  <c r="B54" i="27"/>
  <c r="B50" i="27"/>
  <c r="C50" i="27"/>
  <c r="B46" i="27"/>
  <c r="C46" i="27"/>
  <c r="B42" i="27"/>
  <c r="C42" i="27"/>
  <c r="B38" i="27"/>
  <c r="C38" i="27"/>
  <c r="B34" i="27"/>
  <c r="C34" i="27"/>
  <c r="B30" i="27"/>
  <c r="C30" i="27"/>
  <c r="B26" i="27"/>
  <c r="C26" i="27"/>
  <c r="B22" i="27"/>
  <c r="C22" i="27"/>
  <c r="B18" i="27"/>
  <c r="C18" i="27"/>
  <c r="B14" i="27"/>
  <c r="C14" i="27"/>
  <c r="C69" i="27"/>
  <c r="B69" i="27"/>
  <c r="B65" i="27"/>
  <c r="C65" i="27"/>
  <c r="C61" i="27"/>
  <c r="B61" i="27"/>
  <c r="C57" i="27"/>
  <c r="B57" i="27"/>
  <c r="B53" i="27"/>
  <c r="C53" i="27"/>
  <c r="C49" i="27"/>
  <c r="B49" i="27"/>
  <c r="B45" i="27"/>
  <c r="C45" i="27"/>
  <c r="C41" i="27"/>
  <c r="B41" i="27"/>
  <c r="B37" i="27"/>
  <c r="C37" i="27"/>
  <c r="C33" i="27"/>
  <c r="B33" i="27"/>
  <c r="B29" i="27"/>
  <c r="C29" i="27"/>
  <c r="B25" i="27"/>
  <c r="C25" i="27"/>
  <c r="B21" i="27"/>
  <c r="C21" i="27"/>
  <c r="B17" i="27"/>
  <c r="C17" i="27"/>
  <c r="B13" i="27"/>
  <c r="C13" i="27"/>
  <c r="C68" i="27"/>
  <c r="B68" i="27"/>
  <c r="B64" i="27"/>
  <c r="C64" i="27"/>
  <c r="C60" i="27"/>
  <c r="B60" i="27"/>
  <c r="B56" i="27"/>
  <c r="C56" i="27"/>
  <c r="B52" i="27"/>
  <c r="C52" i="27"/>
  <c r="B48" i="27"/>
  <c r="C48" i="27"/>
  <c r="B44" i="27"/>
  <c r="C44" i="27"/>
  <c r="B40" i="27"/>
  <c r="C40" i="27"/>
  <c r="B36" i="27"/>
  <c r="C36" i="27"/>
  <c r="B32" i="27"/>
  <c r="C32" i="27"/>
  <c r="B28" i="27"/>
  <c r="C28" i="27"/>
  <c r="B24" i="27"/>
  <c r="C24" i="27"/>
  <c r="B20" i="27"/>
  <c r="C20" i="27"/>
  <c r="B16" i="27"/>
  <c r="C16" i="27"/>
  <c r="B12" i="27"/>
  <c r="C12" i="27"/>
  <c r="C67" i="27"/>
  <c r="B67" i="27"/>
  <c r="C63" i="27"/>
  <c r="B63" i="27"/>
  <c r="C59" i="27"/>
  <c r="B59" i="27"/>
  <c r="C55" i="27"/>
  <c r="B55" i="27"/>
  <c r="C51" i="27"/>
  <c r="B51" i="27"/>
  <c r="C47" i="27"/>
  <c r="B47" i="27"/>
  <c r="C43" i="27"/>
  <c r="B43" i="27"/>
  <c r="C39" i="27"/>
  <c r="B39" i="27"/>
  <c r="C35" i="27"/>
  <c r="B35" i="27"/>
  <c r="C31" i="27"/>
  <c r="B31" i="27"/>
  <c r="C27" i="27"/>
  <c r="B27" i="27"/>
  <c r="C23" i="27"/>
  <c r="B23" i="27"/>
  <c r="C19" i="27"/>
  <c r="B19" i="27"/>
  <c r="C15" i="27"/>
  <c r="B15" i="27"/>
  <c r="C11" i="27"/>
  <c r="B11" i="27"/>
  <c r="E18" i="28"/>
  <c r="E21" i="28"/>
  <c r="E11" i="28"/>
  <c r="E22" i="28"/>
  <c r="G52" i="28"/>
  <c r="E20" i="28"/>
  <c r="E17" i="28"/>
  <c r="E24" i="28"/>
  <c r="E12" i="28"/>
  <c r="E1" i="27"/>
  <c r="F8" i="28" l="1"/>
  <c r="E4" i="27"/>
  <c r="E6" i="27" s="1"/>
  <c r="E3" i="27"/>
  <c r="E23" i="28"/>
  <c r="E16" i="28"/>
  <c r="E14" i="28"/>
  <c r="G56" i="28"/>
  <c r="H56" i="28" s="1"/>
  <c r="E19" i="28"/>
  <c r="E10" i="28"/>
  <c r="E27" i="28"/>
  <c r="E13" i="28"/>
  <c r="E8" i="28"/>
  <c r="E9" i="28"/>
  <c r="E25" i="28"/>
  <c r="E15" i="28"/>
  <c r="H2" i="28"/>
  <c r="G49" i="28"/>
  <c r="H49" i="28" s="1"/>
  <c r="E67" i="28"/>
  <c r="E64" i="28"/>
  <c r="E56" i="28"/>
  <c r="E52" i="28"/>
  <c r="G62" i="28"/>
  <c r="H62" i="28" s="1"/>
  <c r="G63" i="28"/>
  <c r="H63" i="28" s="1"/>
  <c r="G65" i="28"/>
  <c r="H65" i="28" s="1"/>
  <c r="G61" i="28"/>
  <c r="H61" i="28" s="1"/>
  <c r="G57" i="28"/>
  <c r="H57" i="28" s="1"/>
  <c r="E53" i="28"/>
  <c r="G67" i="28"/>
  <c r="H67" i="28" s="1"/>
  <c r="E61" i="28"/>
  <c r="G53" i="28"/>
  <c r="G66" i="28"/>
  <c r="H66" i="28" s="1"/>
  <c r="G58" i="28"/>
  <c r="E50" i="28"/>
  <c r="G59" i="28"/>
  <c r="H59" i="28" s="1"/>
  <c r="G55" i="28"/>
  <c r="H55" i="28" s="1"/>
  <c r="G64" i="28"/>
  <c r="H64" i="28" s="1"/>
  <c r="G60" i="28"/>
  <c r="H60" i="28" s="1"/>
  <c r="E59" i="28"/>
  <c r="E62" i="28"/>
  <c r="E65" i="28"/>
  <c r="E57" i="28"/>
  <c r="H52" i="28"/>
  <c r="E60" i="28"/>
  <c r="E48" i="28"/>
  <c r="E63" i="28"/>
  <c r="E49" i="28"/>
  <c r="E66" i="28"/>
  <c r="E58" i="28"/>
  <c r="E54" i="28"/>
  <c r="E51" i="28"/>
  <c r="G48" i="28"/>
  <c r="H48" i="28" s="1"/>
  <c r="G47" i="28"/>
  <c r="H47" i="28" s="1"/>
  <c r="G50" i="28"/>
  <c r="H50" i="28" s="1"/>
  <c r="E55" i="28"/>
  <c r="G35" i="28"/>
  <c r="H35" i="28" s="1"/>
  <c r="G32" i="28"/>
  <c r="H32" i="28" s="1"/>
  <c r="G40" i="28"/>
  <c r="H40" i="28" s="1"/>
  <c r="G44" i="28"/>
  <c r="H44" i="28" s="1"/>
  <c r="G36" i="28"/>
  <c r="H36" i="28" s="1"/>
  <c r="G41" i="28"/>
  <c r="H41" i="28" s="1"/>
  <c r="E39" i="28"/>
  <c r="E43" i="28"/>
  <c r="E29" i="28"/>
  <c r="E33" i="28"/>
  <c r="E45" i="28"/>
  <c r="E28" i="28"/>
  <c r="G42" i="28"/>
  <c r="H42" i="28" s="1"/>
  <c r="G34" i="28"/>
  <c r="H34" i="28" s="1"/>
  <c r="G23" i="28"/>
  <c r="E41" i="28"/>
  <c r="G15" i="28"/>
  <c r="G33" i="28"/>
  <c r="G29" i="28"/>
  <c r="H29" i="28" s="1"/>
  <c r="E35" i="28"/>
  <c r="E40" i="28"/>
  <c r="E32" i="28"/>
  <c r="G38" i="28"/>
  <c r="E46" i="28"/>
  <c r="E38" i="28"/>
  <c r="E30" i="28"/>
  <c r="E44" i="28"/>
  <c r="E36" i="28"/>
  <c r="E26" i="28"/>
  <c r="E42" i="28"/>
  <c r="E34" i="28"/>
  <c r="E37" i="28"/>
  <c r="E31" i="28"/>
  <c r="E47" i="28"/>
  <c r="D57" i="27"/>
  <c r="H57" i="27" s="1"/>
  <c r="D54" i="27"/>
  <c r="H54" i="27" s="1"/>
  <c r="D56" i="27"/>
  <c r="H56" i="27" s="1"/>
  <c r="E58" i="27"/>
  <c r="D63" i="27"/>
  <c r="H63" i="27" s="1"/>
  <c r="E64" i="27"/>
  <c r="F64" i="27" s="1"/>
  <c r="G64" i="27" s="1"/>
  <c r="D66" i="27"/>
  <c r="H66" i="27" s="1"/>
  <c r="D55" i="27"/>
  <c r="D60" i="27"/>
  <c r="H60" i="27" s="1"/>
  <c r="D61" i="27"/>
  <c r="H61" i="27" s="1"/>
  <c r="D67" i="27"/>
  <c r="H67" i="27" s="1"/>
  <c r="E68" i="27"/>
  <c r="F68" i="27" s="1"/>
  <c r="G68" i="27" s="1"/>
  <c r="D59" i="27"/>
  <c r="H59" i="27" s="1"/>
  <c r="E69" i="27"/>
  <c r="D23" i="27"/>
  <c r="D31" i="27"/>
  <c r="D37" i="27"/>
  <c r="E20" i="27"/>
  <c r="F20" i="27" s="1"/>
  <c r="D22" i="27"/>
  <c r="E24" i="27"/>
  <c r="E28" i="27"/>
  <c r="F28" i="27" s="1"/>
  <c r="D30" i="27"/>
  <c r="D32" i="27"/>
  <c r="E36" i="27"/>
  <c r="F36" i="27" s="1"/>
  <c r="E54" i="27"/>
  <c r="F54" i="27" s="1"/>
  <c r="E38" i="27"/>
  <c r="D39" i="27"/>
  <c r="E40" i="27"/>
  <c r="E41" i="27"/>
  <c r="F41" i="27" s="1"/>
  <c r="E43" i="27"/>
  <c r="E44" i="27"/>
  <c r="D45" i="27"/>
  <c r="E46" i="27"/>
  <c r="D47" i="27"/>
  <c r="E48" i="27"/>
  <c r="E49" i="27"/>
  <c r="F49" i="27" s="1"/>
  <c r="D51" i="27"/>
  <c r="E52" i="27"/>
  <c r="E53" i="27"/>
  <c r="F53" i="27" s="1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301" i="24"/>
  <c r="A302" i="24"/>
  <c r="A303" i="24"/>
  <c r="A304" i="24"/>
  <c r="A305" i="24"/>
  <c r="A306" i="24"/>
  <c r="A307" i="24"/>
  <c r="A308" i="24"/>
  <c r="A309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6" i="24"/>
  <c r="A327" i="24"/>
  <c r="A328" i="24"/>
  <c r="A329" i="24"/>
  <c r="A330" i="24"/>
  <c r="A331" i="24"/>
  <c r="A332" i="24"/>
  <c r="A333" i="24"/>
  <c r="A334" i="24"/>
  <c r="A335" i="24"/>
  <c r="A336" i="24"/>
  <c r="A337" i="24"/>
  <c r="A338" i="24"/>
  <c r="A339" i="24"/>
  <c r="A340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8" i="24"/>
  <c r="A359" i="24"/>
  <c r="A360" i="24"/>
  <c r="A361" i="24"/>
  <c r="A362" i="24"/>
  <c r="A363" i="24"/>
  <c r="A364" i="24"/>
  <c r="A365" i="24"/>
  <c r="A366" i="24"/>
  <c r="A8" i="24"/>
  <c r="A9" i="24"/>
  <c r="A7" i="24"/>
  <c r="E5" i="27" l="1"/>
  <c r="H15" i="28"/>
  <c r="H53" i="28"/>
  <c r="H58" i="28"/>
  <c r="G54" i="28"/>
  <c r="H54" i="28" s="1"/>
  <c r="G51" i="28"/>
  <c r="H51" i="28" s="1"/>
  <c r="H23" i="28"/>
  <c r="H33" i="28"/>
  <c r="G43" i="28"/>
  <c r="H43" i="28" s="1"/>
  <c r="H38" i="28"/>
  <c r="G25" i="28"/>
  <c r="H25" i="28" s="1"/>
  <c r="G19" i="28"/>
  <c r="H19" i="28" s="1"/>
  <c r="G45" i="28"/>
  <c r="H45" i="28" s="1"/>
  <c r="G46" i="28"/>
  <c r="H46" i="28" s="1"/>
  <c r="G24" i="28"/>
  <c r="H24" i="28" s="1"/>
  <c r="G26" i="28"/>
  <c r="H26" i="28" s="1"/>
  <c r="G37" i="28"/>
  <c r="H37" i="28" s="1"/>
  <c r="G12" i="28"/>
  <c r="H12" i="28" s="1"/>
  <c r="G22" i="28"/>
  <c r="H22" i="28" s="1"/>
  <c r="G27" i="28"/>
  <c r="H27" i="28" s="1"/>
  <c r="G39" i="28"/>
  <c r="H39" i="28" s="1"/>
  <c r="G9" i="28"/>
  <c r="H9" i="28" s="1"/>
  <c r="G20" i="28"/>
  <c r="H20" i="28" s="1"/>
  <c r="G13" i="28"/>
  <c r="H13" i="28" s="1"/>
  <c r="G8" i="28"/>
  <c r="H8" i="28" s="1"/>
  <c r="G18" i="28"/>
  <c r="H18" i="28" s="1"/>
  <c r="G14" i="28"/>
  <c r="H14" i="28" s="1"/>
  <c r="G31" i="28"/>
  <c r="H31" i="28" s="1"/>
  <c r="G10" i="28"/>
  <c r="H10" i="28" s="1"/>
  <c r="G17" i="28"/>
  <c r="H17" i="28" s="1"/>
  <c r="G28" i="28"/>
  <c r="H28" i="28" s="1"/>
  <c r="G11" i="28"/>
  <c r="H11" i="28" s="1"/>
  <c r="G21" i="28"/>
  <c r="H21" i="28" s="1"/>
  <c r="G30" i="28"/>
  <c r="H30" i="28" s="1"/>
  <c r="G16" i="28"/>
  <c r="H16" i="28" s="1"/>
  <c r="E57" i="27"/>
  <c r="F57" i="27" s="1"/>
  <c r="E63" i="27"/>
  <c r="F63" i="27" s="1"/>
  <c r="G63" i="27" s="1"/>
  <c r="D16" i="27"/>
  <c r="H16" i="27" s="1"/>
  <c r="D19" i="27"/>
  <c r="H19" i="27" s="1"/>
  <c r="E15" i="27"/>
  <c r="F15" i="27" s="1"/>
  <c r="G15" i="27" s="1"/>
  <c r="D11" i="27"/>
  <c r="H11" i="27" s="1"/>
  <c r="E12" i="27"/>
  <c r="F12" i="27" s="1"/>
  <c r="G12" i="27" s="1"/>
  <c r="D69" i="27"/>
  <c r="H69" i="27" s="1"/>
  <c r="E67" i="27"/>
  <c r="F67" i="27" s="1"/>
  <c r="G67" i="27" s="1"/>
  <c r="E55" i="27"/>
  <c r="D10" i="27"/>
  <c r="H10" i="27" s="1"/>
  <c r="E56" i="27"/>
  <c r="F56" i="27" s="1"/>
  <c r="G56" i="27" s="1"/>
  <c r="E61" i="27"/>
  <c r="F61" i="27" s="1"/>
  <c r="G61" i="27" s="1"/>
  <c r="H55" i="27"/>
  <c r="D17" i="27"/>
  <c r="H17" i="27" s="1"/>
  <c r="E13" i="27"/>
  <c r="F13" i="27" s="1"/>
  <c r="G13" i="27" s="1"/>
  <c r="E45" i="27"/>
  <c r="F45" i="27" s="1"/>
  <c r="G45" i="27" s="1"/>
  <c r="D43" i="27"/>
  <c r="H43" i="27" s="1"/>
  <c r="E19" i="27"/>
  <c r="F19" i="27" s="1"/>
  <c r="E65" i="27"/>
  <c r="F65" i="27" s="1"/>
  <c r="G65" i="27" s="1"/>
  <c r="F69" i="27"/>
  <c r="G69" i="27" s="1"/>
  <c r="D62" i="27"/>
  <c r="H62" i="27" s="1"/>
  <c r="D58" i="27"/>
  <c r="H58" i="27" s="1"/>
  <c r="E18" i="27"/>
  <c r="F18" i="27" s="1"/>
  <c r="E10" i="27"/>
  <c r="F10" i="27" s="1"/>
  <c r="E66" i="27"/>
  <c r="F66" i="27" s="1"/>
  <c r="G66" i="27" s="1"/>
  <c r="D65" i="27"/>
  <c r="H65" i="27" s="1"/>
  <c r="D64" i="27"/>
  <c r="H64" i="27" s="1"/>
  <c r="G57" i="27"/>
  <c r="E37" i="27"/>
  <c r="F37" i="27" s="1"/>
  <c r="D12" i="27"/>
  <c r="H12" i="27" s="1"/>
  <c r="E60" i="27"/>
  <c r="F60" i="27" s="1"/>
  <c r="G60" i="27" s="1"/>
  <c r="D68" i="27"/>
  <c r="H68" i="27" s="1"/>
  <c r="E17" i="27"/>
  <c r="F17" i="27" s="1"/>
  <c r="G17" i="27" s="1"/>
  <c r="E59" i="27"/>
  <c r="E62" i="27"/>
  <c r="F62" i="27" s="1"/>
  <c r="G62" i="27" s="1"/>
  <c r="D18" i="27"/>
  <c r="H18" i="27" s="1"/>
  <c r="D14" i="27"/>
  <c r="H14" i="27" s="1"/>
  <c r="E11" i="27"/>
  <c r="F11" i="27" s="1"/>
  <c r="G11" i="27" s="1"/>
  <c r="F46" i="27"/>
  <c r="G46" i="27" s="1"/>
  <c r="F38" i="27"/>
  <c r="G38" i="27" s="1"/>
  <c r="F43" i="27"/>
  <c r="G43" i="27" s="1"/>
  <c r="F24" i="27"/>
  <c r="G24" i="27" s="1"/>
  <c r="D50" i="27"/>
  <c r="H50" i="27" s="1"/>
  <c r="E33" i="27"/>
  <c r="D33" i="27"/>
  <c r="H33" i="27" s="1"/>
  <c r="H45" i="27"/>
  <c r="E51" i="27"/>
  <c r="E47" i="27"/>
  <c r="E39" i="27"/>
  <c r="G36" i="27"/>
  <c r="G28" i="27"/>
  <c r="G20" i="27"/>
  <c r="F55" i="27"/>
  <c r="G55" i="27" s="1"/>
  <c r="E14" i="27"/>
  <c r="E35" i="27"/>
  <c r="E27" i="27"/>
  <c r="E16" i="27"/>
  <c r="D13" i="27"/>
  <c r="H13" i="27" s="1"/>
  <c r="E34" i="27"/>
  <c r="E26" i="27"/>
  <c r="D15" i="27"/>
  <c r="H15" i="27" s="1"/>
  <c r="D27" i="27"/>
  <c r="H27" i="27" s="1"/>
  <c r="D42" i="27"/>
  <c r="H42" i="27" s="1"/>
  <c r="H32" i="27"/>
  <c r="D52" i="27"/>
  <c r="H52" i="27" s="1"/>
  <c r="D48" i="27"/>
  <c r="H48" i="27" s="1"/>
  <c r="D44" i="27"/>
  <c r="H44" i="27" s="1"/>
  <c r="D40" i="27"/>
  <c r="H40" i="27" s="1"/>
  <c r="G54" i="27"/>
  <c r="E50" i="27"/>
  <c r="E42" i="27"/>
  <c r="F52" i="27"/>
  <c r="G52" i="27" s="1"/>
  <c r="F58" i="27"/>
  <c r="G58" i="27" s="1"/>
  <c r="H37" i="27"/>
  <c r="E29" i="27"/>
  <c r="E21" i="27"/>
  <c r="D53" i="27"/>
  <c r="H53" i="27" s="1"/>
  <c r="E32" i="27"/>
  <c r="D35" i="27"/>
  <c r="H35" i="27" s="1"/>
  <c r="D36" i="27"/>
  <c r="H36" i="27" s="1"/>
  <c r="D28" i="27"/>
  <c r="H28" i="27" s="1"/>
  <c r="D20" i="27"/>
  <c r="H20" i="27" s="1"/>
  <c r="D21" i="27"/>
  <c r="H21" i="27" s="1"/>
  <c r="D46" i="27"/>
  <c r="H46" i="27" s="1"/>
  <c r="D38" i="27"/>
  <c r="H38" i="27" s="1"/>
  <c r="E25" i="27"/>
  <c r="D24" i="27"/>
  <c r="H24" i="27" s="1"/>
  <c r="H51" i="27"/>
  <c r="H47" i="27"/>
  <c r="H39" i="27"/>
  <c r="G53" i="27"/>
  <c r="G49" i="27"/>
  <c r="G41" i="27"/>
  <c r="H30" i="27"/>
  <c r="H22" i="27"/>
  <c r="F40" i="27"/>
  <c r="G40" i="27" s="1"/>
  <c r="F44" i="27"/>
  <c r="G44" i="27" s="1"/>
  <c r="H31" i="27"/>
  <c r="E31" i="27"/>
  <c r="H23" i="27"/>
  <c r="E23" i="27"/>
  <c r="F48" i="27"/>
  <c r="G48" i="27" s="1"/>
  <c r="D49" i="27"/>
  <c r="H49" i="27" s="1"/>
  <c r="D25" i="27"/>
  <c r="H25" i="27" s="1"/>
  <c r="E30" i="27"/>
  <c r="E22" i="27"/>
  <c r="D29" i="27"/>
  <c r="H29" i="27" s="1"/>
  <c r="D34" i="27"/>
  <c r="H34" i="27" s="1"/>
  <c r="D26" i="27"/>
  <c r="H26" i="27" s="1"/>
  <c r="D41" i="27"/>
  <c r="H41" i="27" s="1"/>
  <c r="G10" i="27" l="1"/>
  <c r="G19" i="27"/>
  <c r="G18" i="27"/>
  <c r="G37" i="27"/>
  <c r="F59" i="27"/>
  <c r="G59" i="27" s="1"/>
  <c r="F35" i="27"/>
  <c r="G35" i="27" s="1"/>
  <c r="F51" i="27"/>
  <c r="G51" i="27" s="1"/>
  <c r="F33" i="27"/>
  <c r="G33" i="27" s="1"/>
  <c r="F32" i="27"/>
  <c r="G32" i="27" s="1"/>
  <c r="F50" i="27"/>
  <c r="G50" i="27" s="1"/>
  <c r="F26" i="27"/>
  <c r="G26" i="27" s="1"/>
  <c r="F23" i="27"/>
  <c r="G23" i="27" s="1"/>
  <c r="F25" i="27"/>
  <c r="G25" i="27" s="1"/>
  <c r="F22" i="27"/>
  <c r="G22" i="27" s="1"/>
  <c r="F31" i="27"/>
  <c r="G31" i="27" s="1"/>
  <c r="F29" i="27"/>
  <c r="G29" i="27" s="1"/>
  <c r="F34" i="27"/>
  <c r="G34" i="27" s="1"/>
  <c r="F27" i="27"/>
  <c r="G27" i="27" s="1"/>
  <c r="F39" i="27"/>
  <c r="G39" i="27" s="1"/>
  <c r="F42" i="27"/>
  <c r="G42" i="27" s="1"/>
  <c r="F16" i="27"/>
  <c r="G16" i="27" s="1"/>
  <c r="F30" i="27"/>
  <c r="G30" i="27" s="1"/>
  <c r="F21" i="27"/>
  <c r="G21" i="27" s="1"/>
  <c r="F14" i="27"/>
  <c r="G14" i="27" s="1"/>
  <c r="F47" i="27"/>
  <c r="G47" i="27" s="1"/>
  <c r="E1" i="24" l="1"/>
  <c r="E2" i="24" s="1"/>
  <c r="E3" i="24" s="1"/>
  <c r="B7" i="24" l="1"/>
  <c r="E7" i="24" s="1"/>
  <c r="C7" i="24" l="1"/>
  <c r="D7" i="24" l="1"/>
  <c r="F7" i="24" s="1"/>
  <c r="B8" i="24" s="1"/>
  <c r="C8" i="24" l="1"/>
  <c r="E8" i="24"/>
  <c r="D8" i="24" l="1"/>
  <c r="F8" i="24" s="1"/>
  <c r="B9" i="24" s="1"/>
  <c r="E9" i="24" l="1"/>
  <c r="C9" i="24"/>
  <c r="D9" i="24" l="1"/>
  <c r="F9" i="24" s="1"/>
  <c r="B10" i="24" s="1"/>
  <c r="C10" i="24" l="1"/>
  <c r="E10" i="24"/>
  <c r="D10" i="24" l="1"/>
  <c r="F10" i="24" s="1"/>
  <c r="B11" i="24" s="1"/>
  <c r="C11" i="24" l="1"/>
  <c r="E11" i="24"/>
  <c r="D11" i="24" l="1"/>
  <c r="F11" i="24" s="1"/>
  <c r="B12" i="24" s="1"/>
  <c r="C12" i="24" l="1"/>
  <c r="E12" i="24"/>
  <c r="D12" i="24" l="1"/>
  <c r="F12" i="24" s="1"/>
  <c r="B13" i="24" s="1"/>
  <c r="C13" i="24" l="1"/>
  <c r="E13" i="24"/>
  <c r="D13" i="24" l="1"/>
  <c r="F13" i="24" s="1"/>
  <c r="B14" i="24" s="1"/>
  <c r="E14" i="24" l="1"/>
  <c r="C14" i="24"/>
  <c r="D14" i="24" l="1"/>
  <c r="F14" i="24" s="1"/>
  <c r="B15" i="24" s="1"/>
  <c r="C15" i="24" s="1"/>
  <c r="E15" i="24" l="1"/>
  <c r="D15" i="24" s="1"/>
  <c r="F15" i="24" s="1"/>
  <c r="B16" i="24" s="1"/>
  <c r="C16" i="24" l="1"/>
  <c r="E16" i="24"/>
  <c r="D16" i="24" l="1"/>
  <c r="F16" i="24" s="1"/>
  <c r="B17" i="24" s="1"/>
  <c r="C17" i="24" s="1"/>
  <c r="E17" i="24" l="1"/>
  <c r="D17" i="24" s="1"/>
  <c r="F17" i="24" s="1"/>
  <c r="B18" i="24" s="1"/>
  <c r="C18" i="24" l="1"/>
  <c r="E18" i="24"/>
  <c r="D18" i="24" l="1"/>
  <c r="F18" i="24" s="1"/>
  <c r="B19" i="24" s="1"/>
  <c r="C19" i="24" l="1"/>
  <c r="E19" i="24"/>
  <c r="D19" i="24" l="1"/>
  <c r="F19" i="24" s="1"/>
  <c r="B20" i="24" s="1"/>
  <c r="E20" i="24" l="1"/>
  <c r="C20" i="24"/>
  <c r="D20" i="24" l="1"/>
  <c r="F20" i="24" s="1"/>
  <c r="B21" i="24" s="1"/>
  <c r="C21" i="24" s="1"/>
  <c r="E21" i="24" l="1"/>
  <c r="D21" i="24" s="1"/>
  <c r="F21" i="24" s="1"/>
  <c r="B22" i="24" s="1"/>
  <c r="C22" i="24" l="1"/>
  <c r="E22" i="24"/>
  <c r="D22" i="24" l="1"/>
  <c r="F22" i="24" s="1"/>
  <c r="B23" i="24" s="1"/>
  <c r="C23" i="24" l="1"/>
  <c r="E23" i="24"/>
  <c r="D23" i="24" l="1"/>
  <c r="F23" i="24" s="1"/>
  <c r="B24" i="24" s="1"/>
  <c r="C24" i="24" s="1"/>
  <c r="E24" i="24" l="1"/>
  <c r="D24" i="24" s="1"/>
  <c r="F24" i="24" s="1"/>
  <c r="B25" i="24" s="1"/>
  <c r="E25" i="24" l="1"/>
  <c r="C25" i="24"/>
  <c r="D25" i="24" l="1"/>
  <c r="F25" i="24" s="1"/>
  <c r="B26" i="24" s="1"/>
  <c r="E26" i="24" s="1"/>
  <c r="C26" i="24" l="1"/>
  <c r="D26" i="24" s="1"/>
  <c r="F26" i="24" s="1"/>
  <c r="B27" i="24" s="1"/>
  <c r="E27" i="24" s="1"/>
  <c r="C27" i="24" l="1"/>
  <c r="D27" i="24" s="1"/>
  <c r="F27" i="24" s="1"/>
  <c r="B28" i="24" s="1"/>
  <c r="E28" i="24" l="1"/>
  <c r="C28" i="24"/>
  <c r="D28" i="24" l="1"/>
  <c r="F28" i="24" s="1"/>
  <c r="B29" i="24" s="1"/>
  <c r="C29" i="24" s="1"/>
  <c r="E29" i="24" l="1"/>
  <c r="D29" i="24" s="1"/>
  <c r="F29" i="24" s="1"/>
  <c r="B30" i="24" s="1"/>
  <c r="C30" i="24" l="1"/>
  <c r="E30" i="24"/>
  <c r="D30" i="24" l="1"/>
  <c r="F30" i="24" s="1"/>
  <c r="B31" i="24" s="1"/>
  <c r="E31" i="24" s="1"/>
  <c r="C31" i="24" l="1"/>
  <c r="D31" i="24" s="1"/>
  <c r="F31" i="24" s="1"/>
  <c r="B32" i="24" s="1"/>
  <c r="C32" i="24" s="1"/>
  <c r="E32" i="24" l="1"/>
  <c r="D32" i="24" s="1"/>
  <c r="F32" i="24" s="1"/>
  <c r="B33" i="24" s="1"/>
  <c r="E33" i="24" s="1"/>
  <c r="C33" i="24" l="1"/>
  <c r="D33" i="24" s="1"/>
  <c r="F33" i="24" s="1"/>
  <c r="B34" i="24" s="1"/>
  <c r="E34" i="24" l="1"/>
  <c r="C34" i="24"/>
  <c r="D34" i="24" l="1"/>
  <c r="F34" i="24" s="1"/>
  <c r="B35" i="24" s="1"/>
  <c r="C35" i="24" s="1"/>
  <c r="E35" i="24" l="1"/>
  <c r="D35" i="24" s="1"/>
  <c r="F35" i="24" s="1"/>
  <c r="B36" i="24" s="1"/>
  <c r="E36" i="24" l="1"/>
  <c r="C36" i="24"/>
  <c r="D36" i="24" l="1"/>
  <c r="F36" i="24" s="1"/>
  <c r="B37" i="24" s="1"/>
  <c r="C37" i="24" s="1"/>
  <c r="E37" i="24" l="1"/>
  <c r="D37" i="24" s="1"/>
  <c r="F37" i="24" s="1"/>
  <c r="B38" i="24" s="1"/>
  <c r="E38" i="24" s="1"/>
  <c r="C38" i="24" l="1"/>
  <c r="D38" i="24" s="1"/>
  <c r="F38" i="24" s="1"/>
  <c r="B39" i="24" s="1"/>
  <c r="C39" i="24" s="1"/>
  <c r="E39" i="24" l="1"/>
  <c r="D39" i="24"/>
  <c r="F39" i="24" s="1"/>
  <c r="B40" i="24" s="1"/>
  <c r="C40" i="24" s="1"/>
  <c r="E40" i="24" l="1"/>
  <c r="D40" i="24" s="1"/>
  <c r="F40" i="24" s="1"/>
  <c r="B41" i="24" s="1"/>
  <c r="E41" i="24" l="1"/>
  <c r="C41" i="24"/>
  <c r="D41" i="24" l="1"/>
  <c r="F41" i="24" s="1"/>
  <c r="B42" i="24" s="1"/>
  <c r="E42" i="24" s="1"/>
  <c r="C42" i="24" l="1"/>
  <c r="D42" i="24" s="1"/>
  <c r="F42" i="24" s="1"/>
  <c r="B43" i="24" s="1"/>
  <c r="C43" i="24" s="1"/>
  <c r="E43" i="24" l="1"/>
  <c r="D43" i="24" s="1"/>
  <c r="F43" i="24" s="1"/>
  <c r="B44" i="24" s="1"/>
  <c r="C44" i="24" s="1"/>
  <c r="E44" i="24" l="1"/>
  <c r="D44" i="24" s="1"/>
  <c r="F44" i="24" s="1"/>
  <c r="B45" i="24" s="1"/>
  <c r="C45" i="24" s="1"/>
  <c r="E45" i="24" l="1"/>
  <c r="D45" i="24" s="1"/>
  <c r="F45" i="24" s="1"/>
  <c r="B46" i="24" s="1"/>
  <c r="C46" i="24" l="1"/>
  <c r="E46" i="24"/>
  <c r="D46" i="24" l="1"/>
  <c r="F46" i="24" s="1"/>
  <c r="B47" i="24" s="1"/>
  <c r="E47" i="24" l="1"/>
  <c r="C47" i="24"/>
  <c r="D47" i="24" l="1"/>
  <c r="F47" i="24" s="1"/>
  <c r="B48" i="24" s="1"/>
  <c r="E48" i="24" s="1"/>
  <c r="C48" i="24" l="1"/>
  <c r="D48" i="24" s="1"/>
  <c r="F48" i="24" s="1"/>
  <c r="B49" i="24" s="1"/>
  <c r="E49" i="24" s="1"/>
  <c r="C49" i="24" l="1"/>
  <c r="D49" i="24" s="1"/>
  <c r="F49" i="24" s="1"/>
  <c r="B50" i="24" s="1"/>
  <c r="E50" i="24" s="1"/>
  <c r="C50" i="24" l="1"/>
  <c r="D50" i="24" s="1"/>
  <c r="F50" i="24" s="1"/>
  <c r="B51" i="24" s="1"/>
  <c r="C51" i="24" s="1"/>
  <c r="E51" i="24" l="1"/>
  <c r="D51" i="24" s="1"/>
  <c r="F51" i="24" s="1"/>
  <c r="B52" i="24" s="1"/>
  <c r="E52" i="24" l="1"/>
  <c r="C52" i="24"/>
  <c r="D52" i="24" s="1"/>
  <c r="F52" i="24" s="1"/>
  <c r="B53" i="24" s="1"/>
  <c r="C53" i="24" l="1"/>
  <c r="E53" i="24"/>
  <c r="D53" i="24" l="1"/>
  <c r="F53" i="24" s="1"/>
  <c r="B54" i="24" s="1"/>
  <c r="C54" i="24" s="1"/>
  <c r="E54" i="24" l="1"/>
  <c r="D54" i="24" s="1"/>
  <c r="F54" i="24" s="1"/>
  <c r="B55" i="24" s="1"/>
  <c r="C55" i="24" s="1"/>
  <c r="E55" i="24" l="1"/>
  <c r="D55" i="24" s="1"/>
  <c r="F55" i="24" s="1"/>
  <c r="B56" i="24" s="1"/>
  <c r="C56" i="24" l="1"/>
  <c r="E56" i="24"/>
  <c r="D56" i="24" l="1"/>
  <c r="F56" i="24" s="1"/>
  <c r="B57" i="24" s="1"/>
  <c r="C57" i="24" s="1"/>
  <c r="E57" i="24" l="1"/>
  <c r="D57" i="24" s="1"/>
  <c r="F57" i="24" s="1"/>
  <c r="B58" i="24" s="1"/>
  <c r="E58" i="24" s="1"/>
  <c r="C58" i="24" l="1"/>
  <c r="D58" i="24" s="1"/>
  <c r="F58" i="24" s="1"/>
  <c r="B59" i="24" s="1"/>
  <c r="E59" i="24" l="1"/>
  <c r="C59" i="24"/>
  <c r="D59" i="24" s="1"/>
  <c r="F59" i="24" s="1"/>
  <c r="B60" i="24" s="1"/>
  <c r="E60" i="24" s="1"/>
  <c r="C60" i="24" l="1"/>
  <c r="D60" i="24" s="1"/>
  <c r="F60" i="24" s="1"/>
  <c r="B61" i="24" s="1"/>
  <c r="C61" i="24" l="1"/>
  <c r="E61" i="24"/>
  <c r="D61" i="24" l="1"/>
  <c r="F61" i="24" s="1"/>
  <c r="B62" i="24" s="1"/>
  <c r="E62" i="24" s="1"/>
  <c r="C62" i="24" l="1"/>
  <c r="D62" i="24" s="1"/>
  <c r="F62" i="24" s="1"/>
  <c r="B63" i="24" s="1"/>
  <c r="C63" i="24" l="1"/>
  <c r="E63" i="24"/>
  <c r="D63" i="24" l="1"/>
  <c r="F63" i="24" s="1"/>
  <c r="B64" i="24" s="1"/>
  <c r="C64" i="24" s="1"/>
  <c r="E64" i="24" l="1"/>
  <c r="D64" i="24" s="1"/>
  <c r="F64" i="24" s="1"/>
  <c r="B65" i="24" s="1"/>
  <c r="E65" i="24" l="1"/>
  <c r="C65" i="24"/>
  <c r="D65" i="24" l="1"/>
  <c r="F65" i="24" s="1"/>
  <c r="B66" i="24" s="1"/>
  <c r="C66" i="24" s="1"/>
  <c r="E66" i="24" l="1"/>
  <c r="D66" i="24" s="1"/>
  <c r="F66" i="24" s="1"/>
  <c r="B67" i="24" s="1"/>
  <c r="C67" i="24" l="1"/>
  <c r="E67" i="24"/>
  <c r="D67" i="24" l="1"/>
  <c r="F67" i="24" s="1"/>
  <c r="B68" i="24" s="1"/>
  <c r="C68" i="24" l="1"/>
  <c r="E68" i="24"/>
  <c r="D68" i="24" l="1"/>
  <c r="F68" i="24" s="1"/>
  <c r="B69" i="24" s="1"/>
  <c r="C69" i="24" l="1"/>
  <c r="E69" i="24"/>
  <c r="D69" i="24" l="1"/>
  <c r="F69" i="24" s="1"/>
  <c r="B70" i="24" s="1"/>
  <c r="C70" i="24" s="1"/>
  <c r="E70" i="24" l="1"/>
  <c r="D70" i="24" s="1"/>
  <c r="F70" i="24" s="1"/>
  <c r="B71" i="24" s="1"/>
  <c r="E71" i="24" l="1"/>
  <c r="C71" i="24"/>
  <c r="D71" i="24" l="1"/>
  <c r="F71" i="24" s="1"/>
  <c r="B72" i="24" s="1"/>
  <c r="C72" i="24" s="1"/>
  <c r="E72" i="24" l="1"/>
  <c r="D72" i="24" s="1"/>
  <c r="F72" i="24" s="1"/>
  <c r="B73" i="24" s="1"/>
  <c r="E73" i="24" s="1"/>
  <c r="C73" i="24" l="1"/>
  <c r="D73" i="24" s="1"/>
  <c r="F73" i="24" s="1"/>
  <c r="B74" i="24" s="1"/>
  <c r="C74" i="24" s="1"/>
  <c r="E74" i="24" l="1"/>
  <c r="D74" i="24" s="1"/>
  <c r="F74" i="24" s="1"/>
  <c r="B75" i="24" s="1"/>
  <c r="C75" i="24" s="1"/>
  <c r="E75" i="24" l="1"/>
  <c r="D75" i="24" s="1"/>
  <c r="F75" i="24" s="1"/>
  <c r="B76" i="24" s="1"/>
  <c r="C76" i="24" s="1"/>
  <c r="E76" i="24" l="1"/>
  <c r="D76" i="24" s="1"/>
  <c r="F76" i="24" s="1"/>
  <c r="B77" i="24" s="1"/>
  <c r="C77" i="24" l="1"/>
  <c r="E77" i="24"/>
  <c r="D77" i="24" l="1"/>
  <c r="F77" i="24" s="1"/>
  <c r="B78" i="24" s="1"/>
  <c r="C78" i="24" l="1"/>
  <c r="E78" i="24"/>
  <c r="D78" i="24" l="1"/>
  <c r="F78" i="24" s="1"/>
  <c r="B79" i="24" s="1"/>
  <c r="C79" i="24" l="1"/>
  <c r="E79" i="24"/>
  <c r="D79" i="24" l="1"/>
  <c r="F79" i="24" s="1"/>
  <c r="B80" i="24" s="1"/>
  <c r="E80" i="24" l="1"/>
  <c r="C80" i="24"/>
  <c r="D80" i="24" l="1"/>
  <c r="F80" i="24" s="1"/>
  <c r="B81" i="24" s="1"/>
  <c r="C81" i="24" s="1"/>
  <c r="E81" i="24" l="1"/>
  <c r="D81" i="24" s="1"/>
  <c r="F81" i="24" s="1"/>
  <c r="B82" i="24" s="1"/>
  <c r="C82" i="24" l="1"/>
  <c r="E82" i="24"/>
  <c r="D82" i="24" l="1"/>
  <c r="F82" i="24" s="1"/>
  <c r="B83" i="24" s="1"/>
  <c r="C83" i="24" s="1"/>
  <c r="E83" i="24" l="1"/>
  <c r="D83" i="24" s="1"/>
  <c r="F83" i="24" s="1"/>
  <c r="B84" i="24" s="1"/>
  <c r="C84" i="24" l="1"/>
  <c r="E84" i="24"/>
  <c r="D84" i="24" l="1"/>
  <c r="F84" i="24" s="1"/>
  <c r="B85" i="24" s="1"/>
  <c r="E85" i="24" s="1"/>
  <c r="C85" i="24" l="1"/>
  <c r="D85" i="24" s="1"/>
  <c r="F85" i="24" s="1"/>
  <c r="B86" i="24" s="1"/>
  <c r="C86" i="24" l="1"/>
  <c r="E86" i="24"/>
  <c r="D86" i="24" l="1"/>
  <c r="F86" i="24" s="1"/>
  <c r="B87" i="24" s="1"/>
  <c r="E87" i="24" l="1"/>
  <c r="C87" i="24"/>
  <c r="D87" i="24" s="1"/>
  <c r="F87" i="24" s="1"/>
  <c r="B88" i="24" s="1"/>
  <c r="E88" i="24" l="1"/>
  <c r="C88" i="24"/>
  <c r="D88" i="24" l="1"/>
  <c r="F88" i="24" s="1"/>
  <c r="B89" i="24" s="1"/>
  <c r="E89" i="24" s="1"/>
  <c r="C89" i="24" l="1"/>
  <c r="D89" i="24" s="1"/>
  <c r="F89" i="24" s="1"/>
  <c r="B90" i="24" s="1"/>
  <c r="C90" i="24" l="1"/>
  <c r="E90" i="24"/>
  <c r="D90" i="24" l="1"/>
  <c r="F90" i="24" s="1"/>
  <c r="B91" i="24" s="1"/>
  <c r="C91" i="24" s="1"/>
  <c r="E91" i="24" l="1"/>
  <c r="D91" i="24" s="1"/>
  <c r="F91" i="24" s="1"/>
  <c r="B92" i="24" s="1"/>
  <c r="C92" i="24" l="1"/>
  <c r="E92" i="24"/>
  <c r="D92" i="24" l="1"/>
  <c r="F92" i="24" s="1"/>
  <c r="B93" i="24" s="1"/>
  <c r="E93" i="24" l="1"/>
  <c r="C93" i="24"/>
  <c r="D93" i="24" s="1"/>
  <c r="F93" i="24" s="1"/>
  <c r="B94" i="24" s="1"/>
  <c r="E94" i="24" l="1"/>
  <c r="C94" i="24"/>
  <c r="D94" i="24" s="1"/>
  <c r="F94" i="24" s="1"/>
  <c r="B95" i="24" s="1"/>
  <c r="C95" i="24" s="1"/>
  <c r="E95" i="24" l="1"/>
  <c r="D95" i="24" s="1"/>
  <c r="F95" i="24" s="1"/>
  <c r="B96" i="24" s="1"/>
  <c r="C96" i="24" l="1"/>
  <c r="E96" i="24"/>
  <c r="D96" i="24" l="1"/>
  <c r="F96" i="24" s="1"/>
  <c r="B97" i="24" s="1"/>
  <c r="E97" i="24" s="1"/>
  <c r="C97" i="24" l="1"/>
  <c r="D97" i="24" s="1"/>
  <c r="F97" i="24" s="1"/>
  <c r="B98" i="24" s="1"/>
  <c r="C98" i="24" l="1"/>
  <c r="E98" i="24"/>
  <c r="D98" i="24" l="1"/>
  <c r="F98" i="24" s="1"/>
  <c r="B99" i="24" s="1"/>
  <c r="C99" i="24" s="1"/>
  <c r="E99" i="24" l="1"/>
  <c r="D99" i="24" s="1"/>
  <c r="F99" i="24" s="1"/>
  <c r="B100" i="24" s="1"/>
  <c r="E100" i="24" l="1"/>
  <c r="C100" i="24"/>
  <c r="D100" i="24" l="1"/>
  <c r="F100" i="24" s="1"/>
  <c r="B101" i="24" s="1"/>
  <c r="C101" i="24" s="1"/>
  <c r="E101" i="24" l="1"/>
  <c r="D101" i="24" s="1"/>
  <c r="F101" i="24" s="1"/>
  <c r="B102" i="24" s="1"/>
  <c r="C102" i="24" s="1"/>
  <c r="E102" i="24" l="1"/>
  <c r="D102" i="24" s="1"/>
  <c r="F102" i="24" s="1"/>
  <c r="B103" i="24" s="1"/>
  <c r="C103" i="24" s="1"/>
  <c r="E103" i="24" l="1"/>
  <c r="D103" i="24" s="1"/>
  <c r="F103" i="24" s="1"/>
  <c r="B104" i="24" s="1"/>
  <c r="E104" i="24" s="1"/>
  <c r="C104" i="24" l="1"/>
  <c r="D104" i="24" s="1"/>
  <c r="F104" i="24" s="1"/>
  <c r="B105" i="24" s="1"/>
  <c r="C105" i="24" s="1"/>
  <c r="E105" i="24" l="1"/>
  <c r="D105" i="24" s="1"/>
  <c r="F105" i="24" s="1"/>
  <c r="B106" i="24" s="1"/>
  <c r="C106" i="24" l="1"/>
  <c r="E106" i="24"/>
  <c r="D106" i="24" l="1"/>
  <c r="F106" i="24" s="1"/>
  <c r="B107" i="24" s="1"/>
  <c r="C107" i="24" l="1"/>
  <c r="E107" i="24"/>
  <c r="D107" i="24" l="1"/>
  <c r="F107" i="24" s="1"/>
  <c r="B108" i="24" s="1"/>
  <c r="C108" i="24" s="1"/>
  <c r="E108" i="24" l="1"/>
  <c r="D108" i="24" s="1"/>
  <c r="F108" i="24" s="1"/>
  <c r="B109" i="24" s="1"/>
  <c r="C109" i="24" s="1"/>
  <c r="E109" i="24" l="1"/>
  <c r="D109" i="24" s="1"/>
  <c r="F109" i="24" s="1"/>
  <c r="B110" i="24" s="1"/>
  <c r="C110" i="24" l="1"/>
  <c r="E110" i="24"/>
  <c r="D110" i="24" l="1"/>
  <c r="F110" i="24" s="1"/>
  <c r="B111" i="24" s="1"/>
  <c r="C111" i="24" s="1"/>
  <c r="E111" i="24" l="1"/>
  <c r="D111" i="24" s="1"/>
  <c r="F111" i="24" s="1"/>
  <c r="B112" i="24" s="1"/>
  <c r="E112" i="24" l="1"/>
  <c r="C112" i="24"/>
  <c r="D112" i="24" l="1"/>
  <c r="F112" i="24" s="1"/>
  <c r="B113" i="24" s="1"/>
  <c r="C113" i="24" s="1"/>
  <c r="E113" i="24" l="1"/>
  <c r="D113" i="24" s="1"/>
  <c r="F113" i="24" s="1"/>
  <c r="B114" i="24" s="1"/>
  <c r="C114" i="24" s="1"/>
  <c r="E114" i="24" l="1"/>
  <c r="D114" i="24" s="1"/>
  <c r="F114" i="24" s="1"/>
  <c r="B115" i="24" s="1"/>
  <c r="C115" i="24" s="1"/>
  <c r="E115" i="24" l="1"/>
  <c r="D115" i="24" s="1"/>
  <c r="F115" i="24" s="1"/>
  <c r="B116" i="24" s="1"/>
  <c r="E116" i="24" l="1"/>
  <c r="C116" i="24"/>
  <c r="D116" i="24" l="1"/>
  <c r="F116" i="24" s="1"/>
  <c r="B117" i="24" s="1"/>
  <c r="C117" i="24" s="1"/>
  <c r="E117" i="24" l="1"/>
  <c r="D117" i="24" s="1"/>
  <c r="F117" i="24" s="1"/>
  <c r="B118" i="24" s="1"/>
  <c r="E118" i="24" l="1"/>
  <c r="C118" i="24"/>
  <c r="D118" i="24" l="1"/>
  <c r="F118" i="24" s="1"/>
  <c r="B119" i="24" s="1"/>
  <c r="C119" i="24" s="1"/>
  <c r="E119" i="24" l="1"/>
  <c r="D119" i="24" s="1"/>
  <c r="F119" i="24" s="1"/>
  <c r="B120" i="24" s="1"/>
  <c r="E120" i="24" l="1"/>
  <c r="C120" i="24"/>
  <c r="D120" i="24" l="1"/>
  <c r="F120" i="24" s="1"/>
  <c r="B121" i="24" s="1"/>
  <c r="E121" i="24" s="1"/>
  <c r="C121" i="24" l="1"/>
  <c r="D121" i="24" s="1"/>
  <c r="F121" i="24" s="1"/>
  <c r="B122" i="24" s="1"/>
  <c r="E122" i="24" s="1"/>
  <c r="C122" i="24" l="1"/>
  <c r="D122" i="24" s="1"/>
  <c r="F122" i="24" s="1"/>
  <c r="B123" i="24" s="1"/>
  <c r="C123" i="24" s="1"/>
  <c r="E123" i="24" l="1"/>
  <c r="D123" i="24" s="1"/>
  <c r="F123" i="24" s="1"/>
  <c r="B124" i="24" s="1"/>
  <c r="C124" i="24" s="1"/>
  <c r="E124" i="24" l="1"/>
  <c r="D124" i="24" s="1"/>
  <c r="F124" i="24" s="1"/>
  <c r="B125" i="24" s="1"/>
  <c r="C125" i="24" l="1"/>
  <c r="E125" i="24"/>
  <c r="D125" i="24" l="1"/>
  <c r="F125" i="24" s="1"/>
  <c r="B126" i="24" s="1"/>
  <c r="C126" i="24" s="1"/>
  <c r="E126" i="24" l="1"/>
  <c r="D126" i="24" s="1"/>
  <c r="F126" i="24" s="1"/>
  <c r="B127" i="24" s="1"/>
  <c r="C127" i="24" s="1"/>
  <c r="E127" i="24" l="1"/>
  <c r="D127" i="24" s="1"/>
  <c r="F127" i="24" s="1"/>
  <c r="B128" i="24" s="1"/>
  <c r="C128" i="24" s="1"/>
  <c r="E128" i="24" l="1"/>
  <c r="D128" i="24" s="1"/>
  <c r="F128" i="24" s="1"/>
  <c r="B129" i="24" s="1"/>
  <c r="E129" i="24" l="1"/>
  <c r="C129" i="24"/>
  <c r="D129" i="24" l="1"/>
  <c r="F129" i="24" s="1"/>
  <c r="B130" i="24" s="1"/>
  <c r="E130" i="24" s="1"/>
  <c r="C130" i="24" l="1"/>
  <c r="D130" i="24" s="1"/>
  <c r="F130" i="24" s="1"/>
  <c r="B131" i="24" s="1"/>
  <c r="C131" i="24" s="1"/>
  <c r="E131" i="24" l="1"/>
  <c r="D131" i="24" s="1"/>
  <c r="F131" i="24" s="1"/>
  <c r="B132" i="24" s="1"/>
  <c r="E132" i="24" l="1"/>
  <c r="C132" i="24"/>
  <c r="D132" i="24" l="1"/>
  <c r="F132" i="24" s="1"/>
  <c r="B133" i="24" s="1"/>
  <c r="C133" i="24" s="1"/>
  <c r="E133" i="24" l="1"/>
  <c r="D133" i="24" s="1"/>
  <c r="F133" i="24" s="1"/>
  <c r="B134" i="24" s="1"/>
  <c r="E134" i="24" l="1"/>
  <c r="C134" i="24"/>
  <c r="D134" i="24" l="1"/>
  <c r="F134" i="24" s="1"/>
  <c r="B135" i="24" s="1"/>
  <c r="C135" i="24" s="1"/>
  <c r="E135" i="24" l="1"/>
  <c r="D135" i="24" s="1"/>
  <c r="F135" i="24" s="1"/>
  <c r="B136" i="24" s="1"/>
  <c r="E136" i="24" s="1"/>
  <c r="C136" i="24" l="1"/>
  <c r="D136" i="24" s="1"/>
  <c r="F136" i="24" s="1"/>
  <c r="B137" i="24" s="1"/>
  <c r="E137" i="24" l="1"/>
  <c r="C137" i="24"/>
  <c r="D137" i="24" l="1"/>
  <c r="F137" i="24" s="1"/>
  <c r="B138" i="24" s="1"/>
  <c r="C138" i="24" s="1"/>
  <c r="E138" i="24" l="1"/>
  <c r="D138" i="24" s="1"/>
  <c r="F138" i="24" s="1"/>
  <c r="B139" i="24" s="1"/>
  <c r="E139" i="24" s="1"/>
  <c r="C139" i="24" l="1"/>
  <c r="D139" i="24" s="1"/>
  <c r="F139" i="24" s="1"/>
  <c r="B140" i="24" s="1"/>
  <c r="E140" i="24" s="1"/>
  <c r="C140" i="24" l="1"/>
  <c r="D140" i="24" s="1"/>
  <c r="F140" i="24" s="1"/>
  <c r="B141" i="24" s="1"/>
  <c r="C141" i="24" s="1"/>
  <c r="E141" i="24" l="1"/>
  <c r="D141" i="24" s="1"/>
  <c r="F141" i="24" s="1"/>
  <c r="B142" i="24" s="1"/>
  <c r="E142" i="24" l="1"/>
  <c r="C142" i="24"/>
  <c r="D142" i="24" l="1"/>
  <c r="F142" i="24" s="1"/>
  <c r="B143" i="24" s="1"/>
  <c r="C143" i="24" s="1"/>
  <c r="E143" i="24" l="1"/>
  <c r="D143" i="24" s="1"/>
  <c r="F143" i="24" s="1"/>
  <c r="B144" i="24" s="1"/>
  <c r="C144" i="24" s="1"/>
  <c r="E144" i="24" l="1"/>
  <c r="D144" i="24" s="1"/>
  <c r="F144" i="24" s="1"/>
  <c r="B145" i="24" s="1"/>
  <c r="C145" i="24" l="1"/>
  <c r="E145" i="24"/>
  <c r="D145" i="24" l="1"/>
  <c r="F145" i="24" s="1"/>
  <c r="B146" i="24" s="1"/>
  <c r="E146" i="24" l="1"/>
  <c r="C146" i="24"/>
  <c r="D146" i="24" l="1"/>
  <c r="F146" i="24" s="1"/>
  <c r="B147" i="24" s="1"/>
  <c r="C147" i="24" s="1"/>
  <c r="E147" i="24" l="1"/>
  <c r="D147" i="24" s="1"/>
  <c r="F147" i="24" s="1"/>
  <c r="B148" i="24" s="1"/>
  <c r="E148" i="24" l="1"/>
  <c r="C148" i="24"/>
  <c r="D148" i="24" l="1"/>
  <c r="F148" i="24" s="1"/>
  <c r="B149" i="24" s="1"/>
  <c r="C149" i="24" s="1"/>
  <c r="E149" i="24" l="1"/>
  <c r="D149" i="24" s="1"/>
  <c r="F149" i="24" s="1"/>
  <c r="B150" i="24" s="1"/>
  <c r="E150" i="24" l="1"/>
  <c r="C150" i="24"/>
  <c r="D150" i="24" l="1"/>
  <c r="F150" i="24" s="1"/>
  <c r="B151" i="24" s="1"/>
  <c r="C151" i="24" s="1"/>
  <c r="E151" i="24" l="1"/>
  <c r="D151" i="24" s="1"/>
  <c r="F151" i="24" s="1"/>
  <c r="B152" i="24" s="1"/>
  <c r="E152" i="24" s="1"/>
  <c r="C152" i="24" l="1"/>
  <c r="D152" i="24" s="1"/>
  <c r="F152" i="24" s="1"/>
  <c r="B153" i="24" s="1"/>
  <c r="E153" i="24" l="1"/>
  <c r="C153" i="24"/>
  <c r="D153" i="24" l="1"/>
  <c r="F153" i="24" s="1"/>
  <c r="B154" i="24" s="1"/>
  <c r="E154" i="24" s="1"/>
  <c r="C154" i="24" l="1"/>
  <c r="D154" i="24" s="1"/>
  <c r="F154" i="24" s="1"/>
  <c r="B155" i="24" s="1"/>
  <c r="C155" i="24" l="1"/>
  <c r="E155" i="24"/>
  <c r="D155" i="24" l="1"/>
  <c r="F155" i="24" s="1"/>
  <c r="B156" i="24" s="1"/>
  <c r="E156" i="24" s="1"/>
  <c r="C156" i="24" l="1"/>
  <c r="D156" i="24" s="1"/>
  <c r="F156" i="24" s="1"/>
  <c r="B157" i="24" s="1"/>
  <c r="C157" i="24" l="1"/>
  <c r="E157" i="24"/>
  <c r="D157" i="24" l="1"/>
  <c r="F157" i="24" s="1"/>
  <c r="B158" i="24" s="1"/>
  <c r="E158" i="24" s="1"/>
  <c r="C158" i="24" l="1"/>
  <c r="D158" i="24" s="1"/>
  <c r="F158" i="24" s="1"/>
  <c r="B159" i="24" s="1"/>
  <c r="E159" i="24" s="1"/>
  <c r="C159" i="24" l="1"/>
  <c r="D159" i="24" s="1"/>
  <c r="F159" i="24" s="1"/>
  <c r="B160" i="24" s="1"/>
  <c r="C160" i="24" s="1"/>
  <c r="E160" i="24" l="1"/>
  <c r="D160" i="24" s="1"/>
  <c r="F160" i="24" s="1"/>
  <c r="B161" i="24" s="1"/>
  <c r="C161" i="24" s="1"/>
  <c r="E161" i="24" l="1"/>
  <c r="D161" i="24" s="1"/>
  <c r="F161" i="24" s="1"/>
  <c r="B162" i="24" s="1"/>
  <c r="C162" i="24" l="1"/>
  <c r="E162" i="24"/>
  <c r="D162" i="24" l="1"/>
  <c r="F162" i="24" s="1"/>
  <c r="B163" i="24" s="1"/>
  <c r="C163" i="24" l="1"/>
  <c r="E163" i="24"/>
  <c r="D163" i="24" l="1"/>
  <c r="F163" i="24" s="1"/>
  <c r="B164" i="24" s="1"/>
  <c r="E164" i="24" l="1"/>
  <c r="C164" i="24"/>
  <c r="D164" i="24" l="1"/>
  <c r="F164" i="24" s="1"/>
  <c r="B165" i="24" s="1"/>
  <c r="E165" i="24" s="1"/>
  <c r="C165" i="24" l="1"/>
  <c r="D165" i="24" s="1"/>
  <c r="F165" i="24" s="1"/>
  <c r="B166" i="24" s="1"/>
  <c r="E166" i="24" s="1"/>
  <c r="C166" i="24" l="1"/>
  <c r="D166" i="24" s="1"/>
  <c r="F166" i="24" s="1"/>
  <c r="B167" i="24" s="1"/>
  <c r="C167" i="24" s="1"/>
  <c r="E167" i="24" l="1"/>
  <c r="D167" i="24" s="1"/>
  <c r="F167" i="24" s="1"/>
  <c r="B168" i="24" s="1"/>
  <c r="C168" i="24" l="1"/>
  <c r="E168" i="24"/>
  <c r="D168" i="24" l="1"/>
  <c r="F168" i="24" s="1"/>
  <c r="B169" i="24" s="1"/>
  <c r="E169" i="24" s="1"/>
  <c r="C169" i="24" l="1"/>
  <c r="D169" i="24" s="1"/>
  <c r="F169" i="24" s="1"/>
  <c r="B170" i="24" s="1"/>
  <c r="C170" i="24" s="1"/>
  <c r="E170" i="24" l="1"/>
  <c r="D170" i="24" s="1"/>
  <c r="F170" i="24" s="1"/>
  <c r="B171" i="24" s="1"/>
  <c r="C171" i="24" s="1"/>
  <c r="E171" i="24" l="1"/>
  <c r="D171" i="24" s="1"/>
  <c r="F171" i="24" s="1"/>
  <c r="B172" i="24" s="1"/>
  <c r="E172" i="24" s="1"/>
  <c r="C172" i="24" l="1"/>
  <c r="D172" i="24" s="1"/>
  <c r="F172" i="24" s="1"/>
  <c r="B173" i="24" s="1"/>
  <c r="C173" i="24" l="1"/>
  <c r="E173" i="24"/>
  <c r="D173" i="24" l="1"/>
  <c r="F173" i="24" s="1"/>
  <c r="B174" i="24" s="1"/>
  <c r="E174" i="24" s="1"/>
  <c r="C174" i="24" l="1"/>
  <c r="D174" i="24" s="1"/>
  <c r="F174" i="24" s="1"/>
  <c r="B175" i="24" s="1"/>
  <c r="C175" i="24" l="1"/>
  <c r="E175" i="24"/>
  <c r="D175" i="24" l="1"/>
  <c r="F175" i="24" s="1"/>
  <c r="B176" i="24" s="1"/>
  <c r="C176" i="24" s="1"/>
  <c r="E176" i="24" l="1"/>
  <c r="D176" i="24" s="1"/>
  <c r="F176" i="24" s="1"/>
  <c r="B177" i="24" s="1"/>
  <c r="E177" i="24" l="1"/>
  <c r="C177" i="24"/>
  <c r="D177" i="24" l="1"/>
  <c r="F177" i="24" s="1"/>
  <c r="B178" i="24" s="1"/>
  <c r="C178" i="24" s="1"/>
  <c r="E178" i="24" l="1"/>
  <c r="D178" i="24" s="1"/>
  <c r="F178" i="24" s="1"/>
  <c r="B179" i="24" s="1"/>
  <c r="C179" i="24" l="1"/>
  <c r="E179" i="24"/>
  <c r="D179" i="24" l="1"/>
  <c r="F179" i="24" s="1"/>
  <c r="B180" i="24" s="1"/>
  <c r="E180" i="24" l="1"/>
  <c r="C180" i="24"/>
  <c r="D180" i="24" l="1"/>
  <c r="F180" i="24" s="1"/>
  <c r="B181" i="24" s="1"/>
  <c r="E181" i="24" s="1"/>
  <c r="C181" i="24" l="1"/>
  <c r="D181" i="24" s="1"/>
  <c r="F181" i="24" s="1"/>
  <c r="B182" i="24" s="1"/>
  <c r="E182" i="24" s="1"/>
  <c r="C182" i="24" l="1"/>
  <c r="D182" i="24" s="1"/>
  <c r="F182" i="24" s="1"/>
  <c r="B183" i="24" s="1"/>
  <c r="C183" i="24" s="1"/>
  <c r="E183" i="24" l="1"/>
  <c r="D183" i="24" s="1"/>
  <c r="F183" i="24" s="1"/>
  <c r="B184" i="24" s="1"/>
  <c r="C184" i="24" l="1"/>
  <c r="E184" i="24"/>
  <c r="D184" i="24" l="1"/>
  <c r="F184" i="24" s="1"/>
  <c r="B185" i="24" s="1"/>
  <c r="C185" i="24" l="1"/>
  <c r="E185" i="24"/>
  <c r="D185" i="24" l="1"/>
  <c r="F185" i="24" s="1"/>
  <c r="B186" i="24" s="1"/>
  <c r="E186" i="24" l="1"/>
  <c r="C186" i="24"/>
  <c r="D186" i="24" l="1"/>
  <c r="F186" i="24" s="1"/>
  <c r="B187" i="24" s="1"/>
  <c r="C187" i="24" s="1"/>
  <c r="E187" i="24" l="1"/>
  <c r="D187" i="24" s="1"/>
  <c r="F187" i="24" s="1"/>
  <c r="B188" i="24" s="1"/>
  <c r="C188" i="24" l="1"/>
  <c r="E188" i="24"/>
  <c r="D188" i="24" l="1"/>
  <c r="F188" i="24" s="1"/>
  <c r="B189" i="24" s="1"/>
  <c r="C189" i="24" s="1"/>
  <c r="E189" i="24" l="1"/>
  <c r="D189" i="24"/>
  <c r="F189" i="24" s="1"/>
  <c r="B190" i="24" s="1"/>
  <c r="E190" i="24" s="1"/>
  <c r="C190" i="24" l="1"/>
  <c r="D190" i="24" s="1"/>
  <c r="F190" i="24" s="1"/>
  <c r="B191" i="24" s="1"/>
  <c r="E191" i="24" s="1"/>
  <c r="C191" i="24" l="1"/>
  <c r="D191" i="24" s="1"/>
  <c r="F191" i="24" s="1"/>
  <c r="B192" i="24" s="1"/>
  <c r="C192" i="24" s="1"/>
  <c r="E192" i="24" l="1"/>
  <c r="D192" i="24" s="1"/>
  <c r="F192" i="24" s="1"/>
  <c r="B193" i="24" s="1"/>
  <c r="C193" i="24" s="1"/>
  <c r="E193" i="24" l="1"/>
  <c r="D193" i="24" s="1"/>
  <c r="F193" i="24" s="1"/>
  <c r="B194" i="24" s="1"/>
  <c r="E194" i="24" s="1"/>
  <c r="C194" i="24" l="1"/>
  <c r="D194" i="24" s="1"/>
  <c r="F194" i="24" s="1"/>
  <c r="B195" i="24" s="1"/>
  <c r="E195" i="24" s="1"/>
  <c r="C195" i="24" l="1"/>
  <c r="D195" i="24" s="1"/>
  <c r="F195" i="24" s="1"/>
  <c r="B196" i="24" s="1"/>
  <c r="E196" i="24" l="1"/>
  <c r="C196" i="24"/>
  <c r="D196" i="24" l="1"/>
  <c r="F196" i="24" s="1"/>
  <c r="B197" i="24" s="1"/>
  <c r="C197" i="24" s="1"/>
  <c r="E197" i="24" l="1"/>
  <c r="D197" i="24" s="1"/>
  <c r="F197" i="24" s="1"/>
  <c r="B198" i="24" s="1"/>
  <c r="C198" i="24" s="1"/>
  <c r="E198" i="24" l="1"/>
  <c r="D198" i="24" s="1"/>
  <c r="F198" i="24" s="1"/>
  <c r="B199" i="24" s="1"/>
  <c r="E199" i="24" l="1"/>
  <c r="C199" i="24"/>
  <c r="D199" i="24" l="1"/>
  <c r="F199" i="24" s="1"/>
  <c r="B200" i="24" s="1"/>
  <c r="C200" i="24" s="1"/>
  <c r="E200" i="24" l="1"/>
  <c r="D200" i="24" s="1"/>
  <c r="F200" i="24" s="1"/>
  <c r="B201" i="24" s="1"/>
  <c r="E201" i="24" s="1"/>
  <c r="C201" i="24" l="1"/>
  <c r="D201" i="24" s="1"/>
  <c r="F201" i="24" s="1"/>
  <c r="B202" i="24" s="1"/>
  <c r="E202" i="24" s="1"/>
  <c r="C202" i="24" l="1"/>
  <c r="D202" i="24" s="1"/>
  <c r="F202" i="24" s="1"/>
  <c r="B203" i="24" s="1"/>
  <c r="C203" i="24" s="1"/>
  <c r="E203" i="24" l="1"/>
  <c r="D203" i="24" s="1"/>
  <c r="F203" i="24" s="1"/>
  <c r="B204" i="24" s="1"/>
  <c r="E204" i="24" s="1"/>
  <c r="C204" i="24" l="1"/>
  <c r="D204" i="24" s="1"/>
  <c r="F204" i="24" s="1"/>
  <c r="B205" i="24" s="1"/>
  <c r="E205" i="24" l="1"/>
  <c r="C205" i="24"/>
  <c r="D205" i="24" l="1"/>
  <c r="F205" i="24" s="1"/>
  <c r="B206" i="24" s="1"/>
  <c r="E206" i="24" s="1"/>
  <c r="C206" i="24" l="1"/>
  <c r="D206" i="24" s="1"/>
  <c r="F206" i="24" s="1"/>
  <c r="B207" i="24" s="1"/>
  <c r="C207" i="24" s="1"/>
  <c r="E207" i="24" l="1"/>
  <c r="D207" i="24" s="1"/>
  <c r="F207" i="24" s="1"/>
  <c r="B208" i="24" s="1"/>
  <c r="C208" i="24" s="1"/>
  <c r="E208" i="24" l="1"/>
  <c r="D208" i="24" s="1"/>
  <c r="F208" i="24" s="1"/>
  <c r="B209" i="24" s="1"/>
  <c r="C209" i="24" l="1"/>
  <c r="E209" i="24"/>
  <c r="D209" i="24" l="1"/>
  <c r="F209" i="24" s="1"/>
  <c r="B210" i="24" s="1"/>
  <c r="C210" i="24" l="1"/>
  <c r="E210" i="24"/>
  <c r="D210" i="24" l="1"/>
  <c r="F210" i="24" s="1"/>
  <c r="B211" i="24" s="1"/>
  <c r="E211" i="24" s="1"/>
  <c r="C211" i="24" l="1"/>
  <c r="D211" i="24" s="1"/>
  <c r="F211" i="24" s="1"/>
  <c r="B212" i="24" s="1"/>
  <c r="C212" i="24" l="1"/>
  <c r="E212" i="24"/>
  <c r="D212" i="24" l="1"/>
  <c r="F212" i="24" s="1"/>
  <c r="B213" i="24" s="1"/>
  <c r="C213" i="24" s="1"/>
  <c r="E213" i="24" l="1"/>
  <c r="D213" i="24" s="1"/>
  <c r="F213" i="24" s="1"/>
  <c r="B214" i="24" s="1"/>
  <c r="C214" i="24" s="1"/>
  <c r="E214" i="24" l="1"/>
  <c r="D214" i="24" s="1"/>
  <c r="F214" i="24" s="1"/>
  <c r="B215" i="24" s="1"/>
  <c r="C215" i="24" s="1"/>
  <c r="E215" i="24" l="1"/>
  <c r="D215" i="24" s="1"/>
  <c r="F215" i="24" s="1"/>
  <c r="B216" i="24" s="1"/>
  <c r="C216" i="24" s="1"/>
  <c r="E216" i="24" l="1"/>
  <c r="D216" i="24" s="1"/>
  <c r="F216" i="24" s="1"/>
  <c r="B217" i="24" s="1"/>
  <c r="C217" i="24" s="1"/>
  <c r="E217" i="24" l="1"/>
  <c r="D217" i="24" s="1"/>
  <c r="F217" i="24" s="1"/>
  <c r="B218" i="24" s="1"/>
  <c r="E218" i="24" l="1"/>
  <c r="C218" i="24"/>
  <c r="D218" i="24" s="1"/>
  <c r="F218" i="24" s="1"/>
  <c r="B219" i="24" s="1"/>
  <c r="E219" i="24" l="1"/>
  <c r="C219" i="24"/>
  <c r="D219" i="24" l="1"/>
  <c r="F219" i="24" s="1"/>
  <c r="B220" i="24" s="1"/>
  <c r="C220" i="24" s="1"/>
  <c r="E220" i="24" l="1"/>
  <c r="D220" i="24" s="1"/>
  <c r="F220" i="24" s="1"/>
  <c r="B221" i="24" s="1"/>
  <c r="C221" i="24" l="1"/>
  <c r="E221" i="24"/>
  <c r="D221" i="24" l="1"/>
  <c r="F221" i="24" s="1"/>
  <c r="B222" i="24" s="1"/>
  <c r="E222" i="24" s="1"/>
  <c r="C222" i="24" l="1"/>
  <c r="D222" i="24" s="1"/>
  <c r="F222" i="24" s="1"/>
  <c r="B223" i="24" s="1"/>
  <c r="C223" i="24" l="1"/>
  <c r="E223" i="24"/>
  <c r="D223" i="24" l="1"/>
  <c r="F223" i="24" s="1"/>
  <c r="B224" i="24" s="1"/>
  <c r="E224" i="24" s="1"/>
  <c r="C224" i="24" l="1"/>
  <c r="D224" i="24" s="1"/>
  <c r="F224" i="24" s="1"/>
  <c r="B225" i="24" s="1"/>
  <c r="C225" i="24" l="1"/>
  <c r="E225" i="24"/>
  <c r="D225" i="24" l="1"/>
  <c r="F225" i="24" s="1"/>
  <c r="B226" i="24" s="1"/>
  <c r="E226" i="24" s="1"/>
  <c r="C226" i="24" l="1"/>
  <c r="D226" i="24" s="1"/>
  <c r="F226" i="24" s="1"/>
  <c r="B227" i="24" s="1"/>
  <c r="E227" i="24" s="1"/>
  <c r="C227" i="24" l="1"/>
  <c r="D227" i="24" s="1"/>
  <c r="F227" i="24" s="1"/>
  <c r="B228" i="24" s="1"/>
  <c r="E228" i="24" s="1"/>
  <c r="C228" i="24" l="1"/>
  <c r="D228" i="24" s="1"/>
  <c r="F228" i="24" s="1"/>
  <c r="B229" i="24" s="1"/>
  <c r="E229" i="24" s="1"/>
  <c r="C229" i="24" l="1"/>
  <c r="D229" i="24" s="1"/>
  <c r="F229" i="24" s="1"/>
  <c r="B230" i="24" s="1"/>
  <c r="E230" i="24" s="1"/>
  <c r="C230" i="24" l="1"/>
  <c r="D230" i="24" s="1"/>
  <c r="F230" i="24" s="1"/>
  <c r="B231" i="24" s="1"/>
  <c r="C231" i="24" l="1"/>
  <c r="E231" i="24"/>
  <c r="D231" i="24" l="1"/>
  <c r="F231" i="24" s="1"/>
  <c r="B232" i="24" s="1"/>
  <c r="C232" i="24" s="1"/>
  <c r="E232" i="24" l="1"/>
  <c r="D232" i="24" s="1"/>
  <c r="F232" i="24" s="1"/>
  <c r="B233" i="24" s="1"/>
  <c r="C233" i="24" s="1"/>
  <c r="E233" i="24" l="1"/>
  <c r="D233" i="24" s="1"/>
  <c r="F233" i="24" s="1"/>
  <c r="B234" i="24" s="1"/>
  <c r="E234" i="24" l="1"/>
  <c r="C234" i="24"/>
  <c r="D234" i="24" l="1"/>
  <c r="F234" i="24" s="1"/>
  <c r="B235" i="24" s="1"/>
  <c r="C235" i="24" s="1"/>
  <c r="E235" i="24" l="1"/>
  <c r="D235" i="24" s="1"/>
  <c r="F235" i="24" s="1"/>
  <c r="B236" i="24" s="1"/>
  <c r="C236" i="24" s="1"/>
  <c r="E236" i="24" l="1"/>
  <c r="D236" i="24" s="1"/>
  <c r="F236" i="24" s="1"/>
  <c r="B237" i="24" s="1"/>
  <c r="C237" i="24" l="1"/>
  <c r="E237" i="24"/>
  <c r="D237" i="24" l="1"/>
  <c r="F237" i="24" s="1"/>
  <c r="B238" i="24" s="1"/>
  <c r="E238" i="24" s="1"/>
  <c r="C238" i="24" l="1"/>
  <c r="D238" i="24" s="1"/>
  <c r="F238" i="24" s="1"/>
  <c r="B239" i="24" s="1"/>
  <c r="E239" i="24" s="1"/>
  <c r="C239" i="24" l="1"/>
  <c r="D239" i="24" s="1"/>
  <c r="F239" i="24" s="1"/>
  <c r="B240" i="24" s="1"/>
  <c r="E240" i="24" s="1"/>
  <c r="C240" i="24" l="1"/>
  <c r="D240" i="24" s="1"/>
  <c r="F240" i="24" s="1"/>
  <c r="B241" i="24" s="1"/>
  <c r="E241" i="24" s="1"/>
  <c r="C241" i="24" l="1"/>
  <c r="D241" i="24" s="1"/>
  <c r="F241" i="24" s="1"/>
  <c r="B242" i="24" s="1"/>
  <c r="E242" i="24" s="1"/>
  <c r="C242" i="24" l="1"/>
  <c r="D242" i="24" s="1"/>
  <c r="F242" i="24" s="1"/>
  <c r="B243" i="24" s="1"/>
  <c r="C243" i="24" s="1"/>
  <c r="E243" i="24" l="1"/>
  <c r="D243" i="24" s="1"/>
  <c r="F243" i="24" s="1"/>
  <c r="B244" i="24" s="1"/>
  <c r="E244" i="24" l="1"/>
  <c r="C244" i="24"/>
  <c r="D244" i="24" l="1"/>
  <c r="F244" i="24" s="1"/>
  <c r="B245" i="24" s="1"/>
  <c r="C245" i="24" s="1"/>
  <c r="E245" i="24" l="1"/>
  <c r="D245" i="24" s="1"/>
  <c r="F245" i="24" s="1"/>
  <c r="B246" i="24" s="1"/>
  <c r="E246" i="24" l="1"/>
  <c r="C246" i="24"/>
  <c r="D246" i="24" l="1"/>
  <c r="F246" i="24" s="1"/>
  <c r="B247" i="24" s="1"/>
  <c r="C247" i="24" s="1"/>
  <c r="E247" i="24" l="1"/>
  <c r="D247" i="24" s="1"/>
  <c r="F247" i="24" s="1"/>
  <c r="B248" i="24" s="1"/>
  <c r="C248" i="24" s="1"/>
  <c r="E248" i="24" l="1"/>
  <c r="D248" i="24" s="1"/>
  <c r="F248" i="24" s="1"/>
  <c r="B249" i="24" s="1"/>
  <c r="C249" i="24" s="1"/>
  <c r="E249" i="24" l="1"/>
  <c r="D249" i="24" s="1"/>
  <c r="F249" i="24" s="1"/>
  <c r="B250" i="24" s="1"/>
  <c r="C250" i="24" s="1"/>
  <c r="E250" i="24" l="1"/>
  <c r="D250" i="24" s="1"/>
  <c r="F250" i="24" s="1"/>
  <c r="B251" i="24" s="1"/>
  <c r="C251" i="24" s="1"/>
  <c r="E251" i="24" l="1"/>
  <c r="D251" i="24" s="1"/>
  <c r="F251" i="24" s="1"/>
  <c r="B252" i="24" s="1"/>
  <c r="E252" i="24" l="1"/>
  <c r="C252" i="24"/>
  <c r="D252" i="24" s="1"/>
  <c r="F252" i="24" s="1"/>
  <c r="B253" i="24" s="1"/>
  <c r="E253" i="24" s="1"/>
  <c r="C253" i="24" l="1"/>
  <c r="D253" i="24" s="1"/>
  <c r="F253" i="24" s="1"/>
  <c r="B254" i="24" s="1"/>
  <c r="C254" i="24" l="1"/>
  <c r="E254" i="24"/>
  <c r="D254" i="24" l="1"/>
  <c r="F254" i="24" s="1"/>
  <c r="B255" i="24" s="1"/>
  <c r="E255" i="24" s="1"/>
  <c r="C255" i="24" l="1"/>
  <c r="D255" i="24" s="1"/>
  <c r="F255" i="24" s="1"/>
  <c r="B256" i="24" s="1"/>
  <c r="E256" i="24" l="1"/>
  <c r="C256" i="24"/>
  <c r="D256" i="24" l="1"/>
  <c r="F256" i="24" s="1"/>
  <c r="B257" i="24" s="1"/>
  <c r="E257" i="24" s="1"/>
  <c r="C257" i="24" l="1"/>
  <c r="D257" i="24" s="1"/>
  <c r="F257" i="24" s="1"/>
  <c r="B258" i="24" s="1"/>
  <c r="E258" i="24" s="1"/>
  <c r="C258" i="24" l="1"/>
  <c r="D258" i="24" s="1"/>
  <c r="F258" i="24" s="1"/>
  <c r="B259" i="24" s="1"/>
  <c r="E259" i="24" l="1"/>
  <c r="C259" i="24"/>
  <c r="D259" i="24" l="1"/>
  <c r="F259" i="24" s="1"/>
  <c r="B260" i="24" s="1"/>
  <c r="C260" i="24" s="1"/>
  <c r="E260" i="24" l="1"/>
  <c r="D260" i="24" s="1"/>
  <c r="F260" i="24" s="1"/>
  <c r="B261" i="24" s="1"/>
  <c r="E261" i="24" s="1"/>
  <c r="C261" i="24" l="1"/>
  <c r="D261" i="24" s="1"/>
  <c r="F261" i="24" s="1"/>
  <c r="B262" i="24" s="1"/>
  <c r="C262" i="24" s="1"/>
  <c r="E262" i="24" l="1"/>
  <c r="D262" i="24" s="1"/>
  <c r="F262" i="24" s="1"/>
  <c r="B263" i="24" s="1"/>
  <c r="C263" i="24" s="1"/>
  <c r="E263" i="24" l="1"/>
  <c r="D263" i="24" s="1"/>
  <c r="F263" i="24" s="1"/>
  <c r="B264" i="24" s="1"/>
  <c r="C264" i="24" l="1"/>
  <c r="E264" i="24"/>
  <c r="D264" i="24" l="1"/>
  <c r="F264" i="24" s="1"/>
  <c r="B265" i="24" s="1"/>
  <c r="E265" i="24" s="1"/>
  <c r="C265" i="24" l="1"/>
  <c r="D265" i="24" s="1"/>
  <c r="F265" i="24" s="1"/>
  <c r="B266" i="24" s="1"/>
  <c r="C266" i="24" s="1"/>
  <c r="E266" i="24" l="1"/>
  <c r="D266" i="24" s="1"/>
  <c r="F266" i="24" s="1"/>
  <c r="B267" i="24" s="1"/>
  <c r="C267" i="24" l="1"/>
  <c r="E267" i="24"/>
  <c r="D267" i="24" l="1"/>
  <c r="F267" i="24" s="1"/>
  <c r="B268" i="24" s="1"/>
  <c r="E268" i="24" s="1"/>
  <c r="C268" i="24" l="1"/>
  <c r="D268" i="24" s="1"/>
  <c r="F268" i="24" s="1"/>
  <c r="B269" i="24" s="1"/>
  <c r="C269" i="24" s="1"/>
  <c r="E269" i="24" l="1"/>
  <c r="D269" i="24" s="1"/>
  <c r="F269" i="24" s="1"/>
  <c r="B270" i="24" s="1"/>
  <c r="C270" i="24" l="1"/>
  <c r="E270" i="24"/>
  <c r="D270" i="24" l="1"/>
  <c r="F270" i="24" s="1"/>
  <c r="B271" i="24" s="1"/>
  <c r="E271" i="24" l="1"/>
  <c r="C271" i="24"/>
  <c r="D271" i="24" l="1"/>
  <c r="F271" i="24" s="1"/>
  <c r="B272" i="24" s="1"/>
  <c r="E272" i="24" s="1"/>
  <c r="C272" i="24" l="1"/>
  <c r="D272" i="24" s="1"/>
  <c r="F272" i="24" s="1"/>
  <c r="B273" i="24" s="1"/>
  <c r="C273" i="24" l="1"/>
  <c r="E273" i="24"/>
  <c r="D273" i="24" l="1"/>
  <c r="F273" i="24" s="1"/>
  <c r="B274" i="24" s="1"/>
  <c r="E274" i="24" l="1"/>
  <c r="C274" i="24"/>
  <c r="D274" i="24" l="1"/>
  <c r="F274" i="24" s="1"/>
  <c r="B275" i="24" s="1"/>
  <c r="C275" i="24" s="1"/>
  <c r="E275" i="24" l="1"/>
  <c r="D275" i="24" s="1"/>
  <c r="F275" i="24" s="1"/>
  <c r="B276" i="24" s="1"/>
  <c r="E276" i="24" l="1"/>
  <c r="C276" i="24"/>
  <c r="D276" i="24" l="1"/>
  <c r="F276" i="24" s="1"/>
  <c r="B277" i="24" s="1"/>
  <c r="C277" i="24" s="1"/>
  <c r="E277" i="24" l="1"/>
  <c r="D277" i="24" s="1"/>
  <c r="F277" i="24" s="1"/>
  <c r="B278" i="24" s="1"/>
  <c r="E278" i="24" l="1"/>
  <c r="C278" i="24"/>
  <c r="D278" i="24" l="1"/>
  <c r="F278" i="24" s="1"/>
  <c r="B279" i="24" s="1"/>
  <c r="E279" i="24" s="1"/>
  <c r="C279" i="24" l="1"/>
  <c r="D279" i="24" s="1"/>
  <c r="F279" i="24" s="1"/>
  <c r="B280" i="24" s="1"/>
  <c r="E280" i="24" s="1"/>
  <c r="C280" i="24" l="1"/>
  <c r="D280" i="24" s="1"/>
  <c r="F280" i="24" s="1"/>
  <c r="B281" i="24" s="1"/>
  <c r="C281" i="24" s="1"/>
  <c r="E281" i="24" l="1"/>
  <c r="D281" i="24" s="1"/>
  <c r="F281" i="24" s="1"/>
  <c r="B282" i="24" s="1"/>
  <c r="C282" i="24" l="1"/>
  <c r="E282" i="24"/>
  <c r="D282" i="24" l="1"/>
  <c r="F282" i="24" s="1"/>
  <c r="B283" i="24" s="1"/>
  <c r="E283" i="24" l="1"/>
  <c r="C283" i="24"/>
  <c r="D283" i="24" l="1"/>
  <c r="F283" i="24" s="1"/>
  <c r="B284" i="24" s="1"/>
  <c r="E284" i="24" s="1"/>
  <c r="C284" i="24" l="1"/>
  <c r="D284" i="24" s="1"/>
  <c r="F284" i="24" s="1"/>
  <c r="B285" i="24" s="1"/>
  <c r="C285" i="24" s="1"/>
  <c r="E285" i="24" l="1"/>
  <c r="D285" i="24" s="1"/>
  <c r="F285" i="24" s="1"/>
  <c r="B286" i="24" s="1"/>
  <c r="C286" i="24" s="1"/>
  <c r="E286" i="24" l="1"/>
  <c r="D286" i="24" s="1"/>
  <c r="F286" i="24" s="1"/>
  <c r="B287" i="24" s="1"/>
  <c r="C287" i="24" l="1"/>
  <c r="E287" i="24"/>
  <c r="D287" i="24" l="1"/>
  <c r="F287" i="24" s="1"/>
  <c r="B288" i="24" s="1"/>
  <c r="E288" i="24" s="1"/>
  <c r="C288" i="24" l="1"/>
  <c r="D288" i="24" s="1"/>
  <c r="F288" i="24" s="1"/>
  <c r="B289" i="24" s="1"/>
  <c r="E289" i="24" s="1"/>
  <c r="C289" i="24" l="1"/>
  <c r="D289" i="24" s="1"/>
  <c r="F289" i="24" s="1"/>
  <c r="B290" i="24" s="1"/>
  <c r="C290" i="24" s="1"/>
  <c r="E290" i="24" l="1"/>
  <c r="D290" i="24" s="1"/>
  <c r="F290" i="24" s="1"/>
  <c r="B291" i="24" s="1"/>
  <c r="E291" i="24" s="1"/>
  <c r="C291" i="24" l="1"/>
  <c r="D291" i="24" s="1"/>
  <c r="F291" i="24" s="1"/>
  <c r="B292" i="24" s="1"/>
  <c r="E292" i="24" s="1"/>
  <c r="C292" i="24" l="1"/>
  <c r="D292" i="24" s="1"/>
  <c r="F292" i="24" s="1"/>
  <c r="B293" i="24" s="1"/>
  <c r="E293" i="24" s="1"/>
  <c r="C293" i="24" l="1"/>
  <c r="D293" i="24" s="1"/>
  <c r="F293" i="24" s="1"/>
  <c r="B294" i="24" s="1"/>
  <c r="E294" i="24" s="1"/>
  <c r="C294" i="24" l="1"/>
  <c r="D294" i="24" s="1"/>
  <c r="F294" i="24" s="1"/>
  <c r="B295" i="24" s="1"/>
  <c r="E295" i="24" s="1"/>
  <c r="C295" i="24" l="1"/>
  <c r="D295" i="24" s="1"/>
  <c r="F295" i="24" s="1"/>
  <c r="B296" i="24" s="1"/>
  <c r="E296" i="24" s="1"/>
  <c r="C296" i="24" l="1"/>
  <c r="D296" i="24" s="1"/>
  <c r="F296" i="24" s="1"/>
  <c r="B297" i="24" s="1"/>
  <c r="C297" i="24" s="1"/>
  <c r="E297" i="24" l="1"/>
  <c r="D297" i="24" s="1"/>
  <c r="F297" i="24" s="1"/>
  <c r="B298" i="24" s="1"/>
  <c r="C298" i="24" l="1"/>
  <c r="E298" i="24"/>
  <c r="D298" i="24" l="1"/>
  <c r="F298" i="24" s="1"/>
  <c r="B299" i="24" s="1"/>
  <c r="E299" i="24" s="1"/>
  <c r="C299" i="24" l="1"/>
  <c r="D299" i="24" s="1"/>
  <c r="F299" i="24" s="1"/>
  <c r="B300" i="24" s="1"/>
  <c r="E300" i="24" s="1"/>
  <c r="C300" i="24" l="1"/>
  <c r="D300" i="24" s="1"/>
  <c r="F300" i="24" s="1"/>
  <c r="B301" i="24" s="1"/>
  <c r="E301" i="24" s="1"/>
  <c r="C301" i="24" l="1"/>
  <c r="D301" i="24" s="1"/>
  <c r="F301" i="24" s="1"/>
  <c r="B302" i="24" s="1"/>
  <c r="C302" i="24" s="1"/>
  <c r="E302" i="24" l="1"/>
  <c r="D302" i="24" s="1"/>
  <c r="F302" i="24" s="1"/>
  <c r="B303" i="24" s="1"/>
  <c r="C303" i="24" l="1"/>
  <c r="E303" i="24"/>
  <c r="D303" i="24" l="1"/>
  <c r="F303" i="24" s="1"/>
  <c r="B304" i="24" s="1"/>
  <c r="E304" i="24" s="1"/>
  <c r="C304" i="24" l="1"/>
  <c r="D304" i="24" s="1"/>
  <c r="F304" i="24" s="1"/>
  <c r="B305" i="24" s="1"/>
  <c r="E305" i="24" l="1"/>
  <c r="C305" i="24"/>
  <c r="D305" i="24" s="1"/>
  <c r="F305" i="24" s="1"/>
  <c r="B306" i="24" s="1"/>
  <c r="C306" i="24" s="1"/>
  <c r="E306" i="24" l="1"/>
  <c r="D306" i="24"/>
  <c r="F306" i="24" s="1"/>
  <c r="B307" i="24" s="1"/>
  <c r="C307" i="24" l="1"/>
  <c r="E307" i="24"/>
  <c r="D307" i="24" l="1"/>
  <c r="F307" i="24" s="1"/>
  <c r="B308" i="24" s="1"/>
  <c r="E308" i="24"/>
  <c r="C308" i="24"/>
  <c r="D308" i="24" l="1"/>
  <c r="F308" i="24" s="1"/>
  <c r="B309" i="24" s="1"/>
  <c r="C309" i="24" s="1"/>
  <c r="E309" i="24" l="1"/>
  <c r="D309" i="24" s="1"/>
  <c r="F309" i="24" s="1"/>
  <c r="B310" i="24" s="1"/>
  <c r="C310" i="24" s="1"/>
  <c r="E310" i="24" l="1"/>
  <c r="D310" i="24" s="1"/>
  <c r="F310" i="24" s="1"/>
  <c r="B311" i="24" s="1"/>
  <c r="E311" i="24" l="1"/>
  <c r="C311" i="24"/>
  <c r="D311" i="24" l="1"/>
  <c r="F311" i="24" s="1"/>
  <c r="B312" i="24" s="1"/>
  <c r="C312" i="24" s="1"/>
  <c r="E312" i="24" l="1"/>
  <c r="D312" i="24" s="1"/>
  <c r="F312" i="24" s="1"/>
  <c r="B313" i="24" s="1"/>
  <c r="C313" i="24" l="1"/>
  <c r="E313" i="24"/>
  <c r="D313" i="24" l="1"/>
  <c r="F313" i="24" s="1"/>
  <c r="B314" i="24" s="1"/>
  <c r="C314" i="24" l="1"/>
  <c r="E314" i="24"/>
  <c r="D314" i="24" l="1"/>
  <c r="F314" i="24" s="1"/>
  <c r="B315" i="24" s="1"/>
  <c r="C315" i="24" l="1"/>
  <c r="E315" i="24"/>
  <c r="D315" i="24" l="1"/>
  <c r="F315" i="24" s="1"/>
  <c r="B316" i="24" s="1"/>
  <c r="E316" i="24" l="1"/>
  <c r="C316" i="24"/>
  <c r="D316" i="24" s="1"/>
  <c r="F316" i="24" s="1"/>
  <c r="B317" i="24" s="1"/>
  <c r="E317" i="24" l="1"/>
  <c r="C317" i="24"/>
  <c r="D317" i="24" l="1"/>
  <c r="F317" i="24" s="1"/>
  <c r="B318" i="24" s="1"/>
  <c r="E318" i="24" l="1"/>
  <c r="C318" i="24"/>
  <c r="D318" i="24" s="1"/>
  <c r="F318" i="24" s="1"/>
  <c r="B319" i="24" s="1"/>
  <c r="E319" i="24" l="1"/>
  <c r="C319" i="24"/>
  <c r="D319" i="24" s="1"/>
  <c r="F319" i="24" s="1"/>
  <c r="B320" i="24" s="1"/>
  <c r="C320" i="24" l="1"/>
  <c r="E320" i="24"/>
  <c r="D320" i="24" l="1"/>
  <c r="F320" i="24" s="1"/>
  <c r="B321" i="24" s="1"/>
  <c r="E321" i="24" l="1"/>
  <c r="C321" i="24"/>
  <c r="D321" i="24" l="1"/>
  <c r="F321" i="24" s="1"/>
  <c r="B322" i="24" s="1"/>
  <c r="C322" i="24" s="1"/>
  <c r="E322" i="24" l="1"/>
  <c r="D322" i="24" s="1"/>
  <c r="F322" i="24" s="1"/>
  <c r="B323" i="24" s="1"/>
  <c r="E323" i="24" l="1"/>
  <c r="C323" i="24"/>
  <c r="D323" i="24" s="1"/>
  <c r="F323" i="24" s="1"/>
  <c r="B324" i="24" s="1"/>
  <c r="C324" i="24" l="1"/>
  <c r="E324" i="24"/>
  <c r="D324" i="24" l="1"/>
  <c r="F324" i="24" s="1"/>
  <c r="B325" i="24" s="1"/>
  <c r="E325" i="24" s="1"/>
  <c r="C325" i="24" l="1"/>
  <c r="D325" i="24" s="1"/>
  <c r="F325" i="24" s="1"/>
  <c r="B326" i="24" s="1"/>
  <c r="E326" i="24" s="1"/>
  <c r="C326" i="24" l="1"/>
  <c r="D326" i="24" s="1"/>
  <c r="F326" i="24" s="1"/>
  <c r="B327" i="24" s="1"/>
  <c r="C327" i="24" l="1"/>
  <c r="E327" i="24"/>
  <c r="D327" i="24" l="1"/>
  <c r="F327" i="24" s="1"/>
  <c r="B328" i="24" s="1"/>
  <c r="C328" i="24" s="1"/>
  <c r="E328" i="24" l="1"/>
  <c r="D328" i="24" s="1"/>
  <c r="F328" i="24" s="1"/>
  <c r="B329" i="24" s="1"/>
  <c r="C329" i="24" l="1"/>
  <c r="E329" i="24"/>
  <c r="D329" i="24" l="1"/>
  <c r="F329" i="24" s="1"/>
  <c r="B330" i="24" s="1"/>
  <c r="C330" i="24" s="1"/>
  <c r="E330" i="24" l="1"/>
  <c r="D330" i="24" s="1"/>
  <c r="F330" i="24" s="1"/>
  <c r="B331" i="24" s="1"/>
  <c r="C331" i="24" l="1"/>
  <c r="E331" i="24"/>
  <c r="D331" i="24" l="1"/>
  <c r="F331" i="24" s="1"/>
  <c r="B332" i="24" s="1"/>
  <c r="C332" i="24" l="1"/>
  <c r="E332" i="24"/>
  <c r="D332" i="24" l="1"/>
  <c r="F332" i="24" s="1"/>
  <c r="B333" i="24" s="1"/>
  <c r="C333" i="24" s="1"/>
  <c r="E333" i="24"/>
  <c r="D333" i="24" l="1"/>
  <c r="F333" i="24" s="1"/>
  <c r="B334" i="24" s="1"/>
  <c r="C334" i="24" s="1"/>
  <c r="E334" i="24"/>
  <c r="D334" i="24" l="1"/>
  <c r="F334" i="24" s="1"/>
  <c r="B335" i="24" s="1"/>
  <c r="E335" i="24" s="1"/>
  <c r="C335" i="24"/>
  <c r="D335" i="24" s="1"/>
  <c r="F335" i="24" s="1"/>
  <c r="B336" i="24" s="1"/>
  <c r="C336" i="24" s="1"/>
  <c r="E336" i="24" l="1"/>
  <c r="D336" i="24" s="1"/>
  <c r="F336" i="24" s="1"/>
  <c r="B337" i="24" s="1"/>
  <c r="E337" i="24" l="1"/>
  <c r="C337" i="24"/>
  <c r="D337" i="24" s="1"/>
  <c r="F337" i="24" s="1"/>
  <c r="B338" i="24" s="1"/>
  <c r="E338" i="24" l="1"/>
  <c r="C338" i="24"/>
  <c r="D338" i="24" s="1"/>
  <c r="F338" i="24" s="1"/>
  <c r="B339" i="24" s="1"/>
  <c r="C339" i="24" l="1"/>
  <c r="E339" i="24"/>
  <c r="D339" i="24" l="1"/>
  <c r="F339" i="24" s="1"/>
  <c r="B340" i="24" s="1"/>
  <c r="E340" i="24" l="1"/>
  <c r="C340" i="24"/>
  <c r="D340" i="24" s="1"/>
  <c r="F340" i="24" s="1"/>
  <c r="B341" i="24" s="1"/>
  <c r="E341" i="24" l="1"/>
  <c r="C341" i="24"/>
  <c r="D341" i="24" l="1"/>
  <c r="F341" i="24" s="1"/>
  <c r="B342" i="24" s="1"/>
  <c r="C342" i="24" l="1"/>
  <c r="E342" i="24"/>
  <c r="D342" i="24" l="1"/>
  <c r="F342" i="24" s="1"/>
  <c r="B343" i="24" s="1"/>
  <c r="E343" i="24" s="1"/>
  <c r="C343" i="24" l="1"/>
  <c r="D343" i="24" s="1"/>
  <c r="F343" i="24" s="1"/>
  <c r="B344" i="24" s="1"/>
  <c r="E344" i="24" s="1"/>
  <c r="C344" i="24" l="1"/>
  <c r="D344" i="24" s="1"/>
  <c r="F344" i="24" s="1"/>
  <c r="B345" i="24" s="1"/>
  <c r="C345" i="24" s="1"/>
  <c r="E345" i="24" l="1"/>
  <c r="D345" i="24" s="1"/>
  <c r="F345" i="24" s="1"/>
  <c r="B346" i="24" s="1"/>
  <c r="E346" i="24" s="1"/>
  <c r="C346" i="24" l="1"/>
  <c r="D346" i="24" s="1"/>
  <c r="F346" i="24" s="1"/>
  <c r="B347" i="24" s="1"/>
  <c r="E347" i="24" s="1"/>
  <c r="C347" i="24" l="1"/>
  <c r="D347" i="24" s="1"/>
  <c r="F347" i="24" s="1"/>
  <c r="B348" i="24" s="1"/>
  <c r="C348" i="24" l="1"/>
  <c r="E348" i="24"/>
  <c r="D348" i="24" l="1"/>
  <c r="F348" i="24" s="1"/>
  <c r="B349" i="24" s="1"/>
  <c r="C349" i="24" s="1"/>
  <c r="E349" i="24" l="1"/>
  <c r="D349" i="24" s="1"/>
  <c r="F349" i="24" s="1"/>
  <c r="B350" i="24" s="1"/>
  <c r="C350" i="24" l="1"/>
  <c r="E350" i="24"/>
  <c r="D350" i="24" l="1"/>
  <c r="F350" i="24" s="1"/>
  <c r="B351" i="24" s="1"/>
  <c r="E351" i="24" l="1"/>
  <c r="C351" i="24"/>
  <c r="D351" i="24" s="1"/>
  <c r="F351" i="24" s="1"/>
  <c r="B352" i="24" s="1"/>
  <c r="C352" i="24" l="1"/>
  <c r="E352" i="24"/>
  <c r="D352" i="24" l="1"/>
  <c r="F352" i="24" s="1"/>
  <c r="B353" i="24" s="1"/>
  <c r="C353" i="24" s="1"/>
  <c r="E353" i="24" l="1"/>
  <c r="D353" i="24" s="1"/>
  <c r="F353" i="24" s="1"/>
  <c r="B354" i="24" s="1"/>
  <c r="E354" i="24" s="1"/>
  <c r="C354" i="24"/>
  <c r="D354" i="24" s="1"/>
  <c r="F354" i="24" s="1"/>
  <c r="B355" i="24" s="1"/>
  <c r="E355" i="24" s="1"/>
  <c r="C355" i="24" l="1"/>
  <c r="D355" i="24" s="1"/>
  <c r="F355" i="24" s="1"/>
  <c r="B356" i="24" s="1"/>
  <c r="E356" i="24" s="1"/>
  <c r="C356" i="24" l="1"/>
  <c r="D356" i="24" s="1"/>
  <c r="F356" i="24" s="1"/>
  <c r="B357" i="24" s="1"/>
  <c r="E357" i="24" s="1"/>
  <c r="C357" i="24" l="1"/>
  <c r="D357" i="24" s="1"/>
  <c r="F357" i="24" s="1"/>
  <c r="B358" i="24" s="1"/>
  <c r="E358" i="24" s="1"/>
  <c r="C358" i="24" l="1"/>
  <c r="D358" i="24" s="1"/>
  <c r="F358" i="24" s="1"/>
  <c r="B359" i="24" s="1"/>
  <c r="E359" i="24" s="1"/>
  <c r="C359" i="24" l="1"/>
  <c r="D359" i="24" s="1"/>
  <c r="F359" i="24" s="1"/>
  <c r="B360" i="24" s="1"/>
  <c r="C360" i="24" s="1"/>
  <c r="E360" i="24" l="1"/>
  <c r="D360" i="24" s="1"/>
  <c r="F360" i="24" s="1"/>
  <c r="B361" i="24" s="1"/>
  <c r="C361" i="24" l="1"/>
  <c r="E361" i="24"/>
  <c r="D361" i="24" l="1"/>
  <c r="F361" i="24" s="1"/>
  <c r="B362" i="24" s="1"/>
  <c r="E362" i="24" s="1"/>
  <c r="C362" i="24" l="1"/>
  <c r="D362" i="24" s="1"/>
  <c r="F362" i="24" s="1"/>
  <c r="B363" i="24" s="1"/>
  <c r="C363" i="24" s="1"/>
  <c r="E363" i="24" l="1"/>
  <c r="D363" i="24" s="1"/>
  <c r="F363" i="24" s="1"/>
  <c r="B364" i="24" s="1"/>
  <c r="C364" i="24"/>
  <c r="E364" i="24"/>
  <c r="D364" i="24" l="1"/>
  <c r="F364" i="24" s="1"/>
  <c r="B365" i="24" s="1"/>
  <c r="E365" i="24" s="1"/>
  <c r="C365" i="24" l="1"/>
  <c r="D365" i="24" s="1"/>
  <c r="F365" i="24" s="1"/>
  <c r="B366" i="24" s="1"/>
  <c r="E4" i="24"/>
  <c r="E366" i="24" l="1"/>
  <c r="C366" i="24"/>
  <c r="D366" i="24" s="1"/>
  <c r="F366" i="24" s="1"/>
</calcChain>
</file>

<file path=xl/sharedStrings.xml><?xml version="1.0" encoding="utf-8"?>
<sst xmlns="http://schemas.openxmlformats.org/spreadsheetml/2006/main" count="54" uniqueCount="29">
  <si>
    <t>הפקדה ראשונית</t>
  </si>
  <si>
    <t>הפקדה חודשית</t>
  </si>
  <si>
    <t>סה"כ הפקדה</t>
  </si>
  <si>
    <t>סה"כ ריוח</t>
  </si>
  <si>
    <t>מיסים</t>
  </si>
  <si>
    <t>סה"כ בניכוי מיסים</t>
  </si>
  <si>
    <t>שנות הפקדה</t>
  </si>
  <si>
    <t>ריבית שנתית</t>
  </si>
  <si>
    <t>יתרה בסוף התקופה</t>
  </si>
  <si>
    <t xml:space="preserve"> ריוח בניכוי מיסים</t>
  </si>
  <si>
    <t>שנות משיכה</t>
  </si>
  <si>
    <t>סכום ההלוואה</t>
  </si>
  <si>
    <t>אחוזי ריבית</t>
  </si>
  <si>
    <t>תשלום חודשי</t>
  </si>
  <si>
    <t>החזר כולל</t>
  </si>
  <si>
    <t>סה"כ ריבית</t>
  </si>
  <si>
    <t>חודש</t>
  </si>
  <si>
    <t>יתרת פתיחה</t>
  </si>
  <si>
    <t>על חשבון ריבית</t>
  </si>
  <si>
    <t>על חשבון קרן</t>
  </si>
  <si>
    <t>החזר חודשי</t>
  </si>
  <si>
    <t>יתרת סגירה</t>
  </si>
  <si>
    <t>תשלום לשקל</t>
  </si>
  <si>
    <t>ריוח בניכוי מיסים</t>
  </si>
  <si>
    <t>שנות המתנה</t>
  </si>
  <si>
    <t>שווי שקל (אחר מיסוי)</t>
  </si>
  <si>
    <t>סך משיכה</t>
  </si>
  <si>
    <t>סה"כ משיכה</t>
  </si>
  <si>
    <t>חודשי ההלוואה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</si>
</sst>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₪&quot;\ #,##0.00;[Red]&quot;₪&quot;\ \-#,##0.00"/>
    <numFmt numFmtId="44" formatCode="_ &quot;₪&quot;\ * #,##0.00_ ;_ &quot;₪&quot;\ * \-#,##0.00_ ;_ &quot;₪&quot;\ * &quot;-&quot;??_ ;_ @_ "/>
    <numFmt numFmtId="164" formatCode="&quot;₪&quot;\ #,##0.00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2" fillId="2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8" fontId="2" fillId="3" borderId="0" xfId="0" applyNumberFormat="1" applyFont="1" applyFill="1" applyAlignment="1">
      <alignment horizontal="center"/>
    </xf>
    <xf numFmtId="8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64" fontId="2" fillId="3" borderId="0" xfId="2" applyNumberFormat="1" applyFont="1" applyFill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164" fontId="2" fillId="2" borderId="0" xfId="2" applyNumberFormat="1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rightToLeft="1" tabSelected="1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B1" sqref="B1"/>
    </sheetView>
  </sheetViews>
  <sheetFormatPr defaultColWidth="19.625" defaultRowHeight="24" customHeight="1" x14ac:dyDescent="0.25"/>
  <cols>
    <col min="1" max="3" width="19.625" style="1"/>
    <col min="4" max="4" width="19.625" style="1" customWidth="1"/>
    <col min="5" max="16384" width="19.625" style="1"/>
  </cols>
  <sheetData>
    <row r="1" spans="1:8" ht="24" customHeight="1" x14ac:dyDescent="0.25">
      <c r="A1" s="1" t="s">
        <v>0</v>
      </c>
      <c r="B1" s="2">
        <v>100</v>
      </c>
      <c r="D1" s="1" t="s">
        <v>2</v>
      </c>
      <c r="E1" s="9">
        <f>B1+B2*B3*12</f>
        <v>24100</v>
      </c>
    </row>
    <row r="2" spans="1:8" ht="24" customHeight="1" x14ac:dyDescent="0.25">
      <c r="A2" s="1" t="s">
        <v>1</v>
      </c>
      <c r="B2" s="2">
        <v>100</v>
      </c>
      <c r="D2" s="1" t="s">
        <v>8</v>
      </c>
      <c r="E2" s="6">
        <f>FV(B5/12,B4*12,0,-FV(B5/12,B3*12,-B2,-B1))</f>
        <v>292626.08012897428</v>
      </c>
      <c r="G2" s="7"/>
    </row>
    <row r="3" spans="1:8" ht="24" customHeight="1" x14ac:dyDescent="0.25">
      <c r="A3" s="1" t="s">
        <v>6</v>
      </c>
      <c r="B3" s="3">
        <v>20</v>
      </c>
      <c r="D3" s="1" t="s">
        <v>5</v>
      </c>
      <c r="E3" s="6">
        <f>E2-((E2-E1)/4)</f>
        <v>225494.56009673071</v>
      </c>
      <c r="G3" s="7"/>
      <c r="H3" s="8"/>
    </row>
    <row r="4" spans="1:8" ht="24" customHeight="1" x14ac:dyDescent="0.25">
      <c r="A4" s="1" t="s">
        <v>24</v>
      </c>
      <c r="B4" s="3">
        <v>20</v>
      </c>
      <c r="D4" s="1" t="s">
        <v>3</v>
      </c>
      <c r="E4" s="6">
        <f>E2-E1</f>
        <v>268526.08012897428</v>
      </c>
    </row>
    <row r="5" spans="1:8" ht="24" customHeight="1" x14ac:dyDescent="0.25">
      <c r="A5" s="1" t="s">
        <v>7</v>
      </c>
      <c r="B5" s="4">
        <v>0.08</v>
      </c>
      <c r="D5" s="1" t="s">
        <v>4</v>
      </c>
      <c r="E5" s="6">
        <f>E4/4</f>
        <v>67131.52003224357</v>
      </c>
    </row>
    <row r="6" spans="1:8" customFormat="1" ht="24" customHeight="1" x14ac:dyDescent="0.25">
      <c r="C6" s="1"/>
      <c r="D6" s="1" t="s">
        <v>9</v>
      </c>
      <c r="E6" s="6">
        <f>E4*0.75</f>
        <v>201394.56009673071</v>
      </c>
    </row>
    <row r="7" spans="1:8" customFormat="1" ht="24" customHeight="1" x14ac:dyDescent="0.25">
      <c r="C7" s="5"/>
    </row>
    <row r="9" spans="1:8" ht="24" customHeight="1" x14ac:dyDescent="0.25">
      <c r="A9" s="13" t="s">
        <v>6</v>
      </c>
      <c r="B9" s="13" t="s">
        <v>2</v>
      </c>
      <c r="C9" s="13" t="s">
        <v>8</v>
      </c>
      <c r="D9" s="13" t="s">
        <v>5</v>
      </c>
      <c r="E9" s="13" t="s">
        <v>3</v>
      </c>
      <c r="F9" s="13" t="s">
        <v>4</v>
      </c>
      <c r="G9" s="13" t="s">
        <v>23</v>
      </c>
      <c r="H9" s="13" t="s">
        <v>25</v>
      </c>
    </row>
    <row r="10" spans="1:8" ht="24" customHeight="1" x14ac:dyDescent="0.25">
      <c r="A10" s="1">
        <f t="shared" ref="A10:A16" si="0">IF(ROW(A1)&gt;$B$3+$B$4,"",ROW(A1))</f>
        <v>1</v>
      </c>
      <c r="B10" s="5">
        <f>IF(A10="","",B$1+$B$2*12*IF(A10&lt;B$3,A10,B$3))</f>
        <v>1300</v>
      </c>
      <c r="C10" s="7">
        <f>IF(A10="","",IF(A10&gt;B$3,FV(B$5/12,(A10-$B$3)*12,0,-FV(B$5/12,B$3*12,-B$2,-B$1)),FV(B$5/12,A10*12,-B$2,-B$1)))</f>
        <v>1353.2925527934008</v>
      </c>
      <c r="D10" s="5">
        <f t="shared" ref="D10:D41" si="1">IF(A10="","",C10-((C10-B10)/4))</f>
        <v>1339.9694145950507</v>
      </c>
      <c r="E10" s="5">
        <f t="shared" ref="E10:E41" si="2">IF(A10="","",C10-B10)</f>
        <v>53.292552793400773</v>
      </c>
      <c r="F10" s="5">
        <f t="shared" ref="F10:F41" si="3">IF(A10="","",E10/4)</f>
        <v>13.323138198350193</v>
      </c>
      <c r="G10" s="5">
        <f t="shared" ref="G10:G41" si="4">IF(A10="","",E10-F10)</f>
        <v>39.96941459505058</v>
      </c>
      <c r="H10" s="5">
        <f t="shared" ref="H10:H41" si="5">IF(B10="","",D10/B10)</f>
        <v>1.0307457035346543</v>
      </c>
    </row>
    <row r="11" spans="1:8" ht="24" customHeight="1" x14ac:dyDescent="0.25">
      <c r="A11" s="1">
        <f t="shared" si="0"/>
        <v>2</v>
      </c>
      <c r="B11" s="5">
        <f t="shared" ref="B11:B69" si="6">IF(A11="","",B$1+$B$2*12*IF(A11&lt;B$3,A11,B$3))</f>
        <v>2500</v>
      </c>
      <c r="C11" s="7">
        <f>IF(A11="","",IF(A11&gt;B$3,FV(B$5/12,(A11-$B$3)*12,0,-FV(B$5/12,B$3*12,-B$2,-B$1)),FV(B$5/12,A11*12,-B$2,-B$1)))</f>
        <v>2710.6077693541811</v>
      </c>
      <c r="D11" s="5">
        <f t="shared" si="1"/>
        <v>2657.9558270156358</v>
      </c>
      <c r="E11" s="5">
        <f t="shared" si="2"/>
        <v>210.60776935418107</v>
      </c>
      <c r="F11" s="5">
        <f t="shared" si="3"/>
        <v>52.651942338545268</v>
      </c>
      <c r="G11" s="5">
        <f t="shared" si="4"/>
        <v>157.9558270156358</v>
      </c>
      <c r="H11" s="5">
        <f t="shared" si="5"/>
        <v>1.0631823308062542</v>
      </c>
    </row>
    <row r="12" spans="1:8" ht="24" customHeight="1" x14ac:dyDescent="0.25">
      <c r="A12" s="1">
        <f t="shared" si="0"/>
        <v>3</v>
      </c>
      <c r="B12" s="5">
        <f t="shared" si="6"/>
        <v>3700</v>
      </c>
      <c r="C12" s="7">
        <f t="shared" ref="C12:C69" si="7">IF(A12="","",IF(A12&gt;B$3,FV(B$5/12,(A12-$B$3)*12,0,-FV(B$5/12,B$3*12,-B$2,-B$1)),FV(B$5/12,A12*12,-B$2,-B$1)))</f>
        <v>4180.5794794718322</v>
      </c>
      <c r="D12" s="5">
        <f t="shared" si="1"/>
        <v>4060.4346096038744</v>
      </c>
      <c r="E12" s="5">
        <f t="shared" si="2"/>
        <v>480.5794794718322</v>
      </c>
      <c r="F12" s="5">
        <f t="shared" si="3"/>
        <v>120.14486986795805</v>
      </c>
      <c r="G12" s="5">
        <f t="shared" si="4"/>
        <v>360.43460960387415</v>
      </c>
      <c r="H12" s="5">
        <f t="shared" si="5"/>
        <v>1.0974147593523984</v>
      </c>
    </row>
    <row r="13" spans="1:8" ht="24" customHeight="1" x14ac:dyDescent="0.25">
      <c r="A13" s="1">
        <f t="shared" si="0"/>
        <v>4</v>
      </c>
      <c r="B13" s="5">
        <f t="shared" si="6"/>
        <v>4900</v>
      </c>
      <c r="C13" s="7">
        <f t="shared" si="7"/>
        <v>5772.5581165502417</v>
      </c>
      <c r="D13" s="5">
        <f t="shared" si="1"/>
        <v>5554.4185874126815</v>
      </c>
      <c r="E13" s="5">
        <f t="shared" si="2"/>
        <v>872.55811655024172</v>
      </c>
      <c r="F13" s="5">
        <f t="shared" si="3"/>
        <v>218.13952913756043</v>
      </c>
      <c r="G13" s="5">
        <f t="shared" si="4"/>
        <v>654.41858741268129</v>
      </c>
      <c r="H13" s="5">
        <f t="shared" si="5"/>
        <v>1.1335548137576901</v>
      </c>
    </row>
    <row r="14" spans="1:8" ht="24" customHeight="1" x14ac:dyDescent="0.25">
      <c r="A14" s="1">
        <f t="shared" si="0"/>
        <v>5</v>
      </c>
      <c r="B14" s="5">
        <f t="shared" si="6"/>
        <v>6100</v>
      </c>
      <c r="C14" s="7">
        <f t="shared" si="7"/>
        <v>7496.6701953542515</v>
      </c>
      <c r="D14" s="5">
        <f t="shared" si="1"/>
        <v>7147.5026465156889</v>
      </c>
      <c r="E14" s="5">
        <f t="shared" si="2"/>
        <v>1396.6701953542515</v>
      </c>
      <c r="F14" s="5">
        <f t="shared" si="3"/>
        <v>349.16754883856288</v>
      </c>
      <c r="G14" s="5">
        <f t="shared" si="4"/>
        <v>1047.5026465156886</v>
      </c>
      <c r="H14" s="5">
        <f t="shared" si="5"/>
        <v>1.1717217453304407</v>
      </c>
    </row>
    <row r="15" spans="1:8" ht="24" customHeight="1" x14ac:dyDescent="0.25">
      <c r="A15" s="1">
        <f t="shared" si="0"/>
        <v>6</v>
      </c>
      <c r="B15" s="5">
        <f t="shared" si="6"/>
        <v>7300</v>
      </c>
      <c r="C15" s="7">
        <f t="shared" si="7"/>
        <v>9363.8827263798648</v>
      </c>
      <c r="D15" s="5">
        <f t="shared" si="1"/>
        <v>8847.9120447848982</v>
      </c>
      <c r="E15" s="5">
        <f t="shared" si="2"/>
        <v>2063.8827263798648</v>
      </c>
      <c r="F15" s="5">
        <f t="shared" si="3"/>
        <v>515.97068159496621</v>
      </c>
      <c r="G15" s="5">
        <f t="shared" si="4"/>
        <v>1547.9120447848986</v>
      </c>
      <c r="H15" s="5">
        <f t="shared" si="5"/>
        <v>1.2120427458609448</v>
      </c>
    </row>
    <row r="16" spans="1:8" ht="24" customHeight="1" x14ac:dyDescent="0.25">
      <c r="A16" s="1">
        <f t="shared" si="0"/>
        <v>7</v>
      </c>
      <c r="B16" s="5">
        <f t="shared" si="6"/>
        <v>8500</v>
      </c>
      <c r="C16" s="7">
        <f t="shared" si="7"/>
        <v>11386.072976585407</v>
      </c>
      <c r="D16" s="5">
        <f t="shared" si="1"/>
        <v>10664.554732439055</v>
      </c>
      <c r="E16" s="5">
        <f t="shared" si="2"/>
        <v>2886.0729765854066</v>
      </c>
      <c r="F16" s="5">
        <f t="shared" si="3"/>
        <v>721.51824414635166</v>
      </c>
      <c r="G16" s="5">
        <f t="shared" si="4"/>
        <v>2164.554732439055</v>
      </c>
      <c r="H16" s="5">
        <f t="shared" si="5"/>
        <v>1.2546534979340065</v>
      </c>
    </row>
    <row r="17" spans="1:8" ht="24" customHeight="1" x14ac:dyDescent="0.25">
      <c r="A17" s="1">
        <f t="shared" ref="A17:A69" si="8">IF(ROW(A8)&gt;$B$3+$B$4,"",ROW(A8))</f>
        <v>8</v>
      </c>
      <c r="B17" s="5">
        <f t="shared" si="6"/>
        <v>9700</v>
      </c>
      <c r="C17" s="7">
        <f t="shared" si="7"/>
        <v>13576.104020228964</v>
      </c>
      <c r="D17" s="5">
        <f t="shared" si="1"/>
        <v>12607.078015171723</v>
      </c>
      <c r="E17" s="5">
        <f t="shared" si="2"/>
        <v>3876.1040202289641</v>
      </c>
      <c r="F17" s="5">
        <f t="shared" si="3"/>
        <v>969.02600505724104</v>
      </c>
      <c r="G17" s="5">
        <f t="shared" si="4"/>
        <v>2907.0780151717231</v>
      </c>
      <c r="H17" s="5">
        <f t="shared" si="5"/>
        <v>1.299698764450693</v>
      </c>
    </row>
    <row r="18" spans="1:8" ht="24" customHeight="1" x14ac:dyDescent="0.25">
      <c r="A18" s="1">
        <f t="shared" si="8"/>
        <v>9</v>
      </c>
      <c r="B18" s="5">
        <f t="shared" si="6"/>
        <v>10900</v>
      </c>
      <c r="C18" s="7">
        <f t="shared" si="7"/>
        <v>15947.906560388072</v>
      </c>
      <c r="D18" s="5">
        <f t="shared" si="1"/>
        <v>14685.929920291053</v>
      </c>
      <c r="E18" s="5">
        <f t="shared" si="2"/>
        <v>5047.9065603880717</v>
      </c>
      <c r="F18" s="5">
        <f t="shared" si="3"/>
        <v>1261.9766400970179</v>
      </c>
      <c r="G18" s="5">
        <f t="shared" si="4"/>
        <v>3785.9299202910538</v>
      </c>
      <c r="H18" s="5">
        <f t="shared" si="5"/>
        <v>1.3473330202101883</v>
      </c>
    </row>
    <row r="19" spans="1:8" ht="24" customHeight="1" x14ac:dyDescent="0.25">
      <c r="A19" s="1">
        <f t="shared" si="8"/>
        <v>10</v>
      </c>
      <c r="B19" s="5">
        <f t="shared" si="6"/>
        <v>12100</v>
      </c>
      <c r="C19" s="7">
        <f t="shared" si="7"/>
        <v>18516.567541625187</v>
      </c>
      <c r="D19" s="5">
        <f t="shared" si="1"/>
        <v>16912.425656218889</v>
      </c>
      <c r="E19" s="5">
        <f t="shared" si="2"/>
        <v>6416.567541625187</v>
      </c>
      <c r="F19" s="5">
        <f t="shared" si="3"/>
        <v>1604.1418854062968</v>
      </c>
      <c r="G19" s="5">
        <f t="shared" si="4"/>
        <v>4812.4256562188903</v>
      </c>
      <c r="H19" s="5">
        <f t="shared" si="5"/>
        <v>1.3977211286131312</v>
      </c>
    </row>
    <row r="20" spans="1:8" ht="24" customHeight="1" x14ac:dyDescent="0.25">
      <c r="A20" s="1">
        <f t="shared" si="8"/>
        <v>11</v>
      </c>
      <c r="B20" s="5">
        <f t="shared" si="6"/>
        <v>13300</v>
      </c>
      <c r="C20" s="7">
        <f t="shared" si="7"/>
        <v>21298.426117460673</v>
      </c>
      <c r="D20" s="5">
        <f t="shared" si="1"/>
        <v>19298.819588095503</v>
      </c>
      <c r="E20" s="5">
        <f t="shared" si="2"/>
        <v>7998.4261174606727</v>
      </c>
      <c r="F20" s="5">
        <f t="shared" si="3"/>
        <v>1999.6065293651682</v>
      </c>
      <c r="G20" s="5">
        <f t="shared" si="4"/>
        <v>5998.8195880955045</v>
      </c>
      <c r="H20" s="5">
        <f t="shared" si="5"/>
        <v>1.451039066774098</v>
      </c>
    </row>
    <row r="21" spans="1:8" ht="24" customHeight="1" x14ac:dyDescent="0.25">
      <c r="A21" s="1">
        <f t="shared" si="8"/>
        <v>12</v>
      </c>
      <c r="B21" s="5">
        <f t="shared" si="6"/>
        <v>14500</v>
      </c>
      <c r="C21" s="7">
        <f t="shared" si="7"/>
        <v>24311.17758309875</v>
      </c>
      <c r="D21" s="5">
        <f t="shared" si="1"/>
        <v>21858.383187324063</v>
      </c>
      <c r="E21" s="5">
        <f t="shared" si="2"/>
        <v>9811.1775830987499</v>
      </c>
      <c r="F21" s="5">
        <f t="shared" si="3"/>
        <v>2452.7943957746875</v>
      </c>
      <c r="G21" s="5">
        <f t="shared" si="4"/>
        <v>7358.3831873240624</v>
      </c>
      <c r="H21" s="5">
        <f t="shared" si="5"/>
        <v>1.5074747025740733</v>
      </c>
    </row>
    <row r="22" spans="1:8" ht="24" customHeight="1" x14ac:dyDescent="0.25">
      <c r="A22" s="1">
        <f t="shared" si="8"/>
        <v>13</v>
      </c>
      <c r="B22" s="5">
        <f t="shared" si="6"/>
        <v>15700</v>
      </c>
      <c r="C22" s="7">
        <f t="shared" si="7"/>
        <v>27573.985934518383</v>
      </c>
      <c r="D22" s="5">
        <f t="shared" si="1"/>
        <v>24605.489450888788</v>
      </c>
      <c r="E22" s="5">
        <f t="shared" si="2"/>
        <v>11873.985934518383</v>
      </c>
      <c r="F22" s="5">
        <f t="shared" si="3"/>
        <v>2968.4964836295958</v>
      </c>
      <c r="G22" s="5">
        <f t="shared" si="4"/>
        <v>8905.4894508887883</v>
      </c>
      <c r="H22" s="5">
        <f t="shared" si="5"/>
        <v>1.5672286274451457</v>
      </c>
    </row>
    <row r="23" spans="1:8" ht="24" customHeight="1" x14ac:dyDescent="0.25">
      <c r="A23" s="1">
        <f t="shared" si="8"/>
        <v>14</v>
      </c>
      <c r="B23" s="5">
        <f t="shared" si="6"/>
        <v>16900</v>
      </c>
      <c r="C23" s="7">
        <f t="shared" si="7"/>
        <v>31107.605769913283</v>
      </c>
      <c r="D23" s="5">
        <f t="shared" si="1"/>
        <v>27555.704327434963</v>
      </c>
      <c r="E23" s="5">
        <f t="shared" si="2"/>
        <v>14207.605769913283</v>
      </c>
      <c r="F23" s="5">
        <f t="shared" si="3"/>
        <v>3551.9014424783209</v>
      </c>
      <c r="G23" s="5">
        <f t="shared" si="4"/>
        <v>10655.704327434963</v>
      </c>
      <c r="H23" s="5">
        <f t="shared" si="5"/>
        <v>1.6305150489606488</v>
      </c>
    </row>
    <row r="24" spans="1:8" ht="24" customHeight="1" x14ac:dyDescent="0.25">
      <c r="A24" s="1">
        <f t="shared" si="8"/>
        <v>15</v>
      </c>
      <c r="B24" s="5">
        <f t="shared" si="6"/>
        <v>18100</v>
      </c>
      <c r="C24" s="7">
        <f t="shared" si="7"/>
        <v>34934.514308891194</v>
      </c>
      <c r="D24" s="5">
        <f t="shared" si="1"/>
        <v>30725.885731668393</v>
      </c>
      <c r="E24" s="5">
        <f t="shared" si="2"/>
        <v>16834.514308891194</v>
      </c>
      <c r="F24" s="5">
        <f t="shared" si="3"/>
        <v>4208.6285772227984</v>
      </c>
      <c r="G24" s="5">
        <f t="shared" si="4"/>
        <v>12625.885731668395</v>
      </c>
      <c r="H24" s="5">
        <f t="shared" si="5"/>
        <v>1.6975627476059887</v>
      </c>
    </row>
    <row r="25" spans="1:8" ht="24" customHeight="1" x14ac:dyDescent="0.25">
      <c r="A25" s="1">
        <f t="shared" si="8"/>
        <v>16</v>
      </c>
      <c r="B25" s="5">
        <f t="shared" si="6"/>
        <v>19300</v>
      </c>
      <c r="C25" s="7">
        <f t="shared" si="7"/>
        <v>39079.054369201709</v>
      </c>
      <c r="D25" s="5">
        <f t="shared" si="1"/>
        <v>34134.290776901282</v>
      </c>
      <c r="E25" s="5">
        <f t="shared" si="2"/>
        <v>19779.054369201709</v>
      </c>
      <c r="F25" s="5">
        <f t="shared" si="3"/>
        <v>4944.7635923004273</v>
      </c>
      <c r="G25" s="5">
        <f t="shared" si="4"/>
        <v>14834.290776901282</v>
      </c>
      <c r="H25" s="5">
        <f t="shared" si="5"/>
        <v>1.7686161024301181</v>
      </c>
    </row>
    <row r="26" spans="1:8" ht="24" customHeight="1" x14ac:dyDescent="0.25">
      <c r="A26" s="1">
        <f t="shared" si="8"/>
        <v>17</v>
      </c>
      <c r="B26" s="5">
        <f t="shared" si="6"/>
        <v>20500</v>
      </c>
      <c r="C26" s="7">
        <f t="shared" si="7"/>
        <v>43567.589210461971</v>
      </c>
      <c r="D26" s="5">
        <f t="shared" si="1"/>
        <v>37800.691907846478</v>
      </c>
      <c r="E26" s="5">
        <f t="shared" si="2"/>
        <v>23067.589210461971</v>
      </c>
      <c r="F26" s="5">
        <f t="shared" si="3"/>
        <v>5766.8973026154927</v>
      </c>
      <c r="G26" s="5">
        <f t="shared" si="4"/>
        <v>17300.691907846478</v>
      </c>
      <c r="H26" s="5">
        <f t="shared" si="5"/>
        <v>1.8439361906266574</v>
      </c>
    </row>
    <row r="27" spans="1:8" ht="24" customHeight="1" x14ac:dyDescent="0.25">
      <c r="A27" s="1">
        <f t="shared" si="8"/>
        <v>18</v>
      </c>
      <c r="B27" s="5">
        <f t="shared" si="6"/>
        <v>21700</v>
      </c>
      <c r="C27" s="7">
        <f t="shared" si="7"/>
        <v>48428.670229835167</v>
      </c>
      <c r="D27" s="5">
        <f t="shared" si="1"/>
        <v>41746.502672376373</v>
      </c>
      <c r="E27" s="5">
        <f t="shared" si="2"/>
        <v>26728.670229835167</v>
      </c>
      <c r="F27" s="5">
        <f t="shared" si="3"/>
        <v>6682.1675574587916</v>
      </c>
      <c r="G27" s="5">
        <f t="shared" si="4"/>
        <v>20046.502672376373</v>
      </c>
      <c r="H27" s="5">
        <f t="shared" si="5"/>
        <v>1.9238019664689572</v>
      </c>
    </row>
    <row r="28" spans="1:8" ht="24" customHeight="1" x14ac:dyDescent="0.25">
      <c r="A28" s="1">
        <f t="shared" si="8"/>
        <v>19</v>
      </c>
      <c r="B28" s="5">
        <f t="shared" si="6"/>
        <v>22900</v>
      </c>
      <c r="C28" s="7">
        <f t="shared" si="7"/>
        <v>53693.218576367668</v>
      </c>
      <c r="D28" s="5">
        <f t="shared" si="1"/>
        <v>45994.913932275755</v>
      </c>
      <c r="E28" s="5">
        <f t="shared" si="2"/>
        <v>30793.218576367668</v>
      </c>
      <c r="F28" s="5">
        <f t="shared" si="3"/>
        <v>7698.304644091917</v>
      </c>
      <c r="G28" s="5">
        <f t="shared" si="4"/>
        <v>23094.913932275751</v>
      </c>
      <c r="H28" s="5">
        <f t="shared" si="5"/>
        <v>2.008511525426889</v>
      </c>
    </row>
    <row r="29" spans="1:8" ht="24" customHeight="1" x14ac:dyDescent="0.25">
      <c r="A29" s="1">
        <f t="shared" si="8"/>
        <v>20</v>
      </c>
      <c r="B29" s="5">
        <f t="shared" si="6"/>
        <v>24100</v>
      </c>
      <c r="C29" s="7">
        <f t="shared" si="7"/>
        <v>59394.721839226688</v>
      </c>
      <c r="D29" s="5">
        <f t="shared" si="1"/>
        <v>50571.041379420014</v>
      </c>
      <c r="E29" s="5">
        <f t="shared" si="2"/>
        <v>35294.721839226688</v>
      </c>
      <c r="F29" s="5">
        <f t="shared" si="3"/>
        <v>8823.6804598066719</v>
      </c>
      <c r="G29" s="5">
        <f t="shared" si="4"/>
        <v>26471.041379420014</v>
      </c>
      <c r="H29" s="5">
        <f t="shared" si="5"/>
        <v>2.0983834597269717</v>
      </c>
    </row>
    <row r="30" spans="1:8" ht="24" customHeight="1" x14ac:dyDescent="0.25">
      <c r="A30" s="1">
        <f t="shared" si="8"/>
        <v>21</v>
      </c>
      <c r="B30" s="5">
        <f t="shared" si="6"/>
        <v>24100</v>
      </c>
      <c r="C30" s="7">
        <f t="shared" si="7"/>
        <v>64324.454458851746</v>
      </c>
      <c r="D30" s="5">
        <f t="shared" si="1"/>
        <v>54268.340844138809</v>
      </c>
      <c r="E30" s="5">
        <f t="shared" si="2"/>
        <v>40224.454458851746</v>
      </c>
      <c r="F30" s="5">
        <f t="shared" si="3"/>
        <v>10056.113614712936</v>
      </c>
      <c r="G30" s="5">
        <f t="shared" si="4"/>
        <v>30168.340844138809</v>
      </c>
      <c r="H30" s="5">
        <f t="shared" si="5"/>
        <v>2.2517983752754693</v>
      </c>
    </row>
    <row r="31" spans="1:8" ht="24" customHeight="1" x14ac:dyDescent="0.25">
      <c r="A31" s="1">
        <f t="shared" si="8"/>
        <v>22</v>
      </c>
      <c r="B31" s="5">
        <f t="shared" si="6"/>
        <v>24100</v>
      </c>
      <c r="C31" s="7">
        <f t="shared" si="7"/>
        <v>69663.352454598586</v>
      </c>
      <c r="D31" s="5">
        <f t="shared" si="1"/>
        <v>58272.514340948939</v>
      </c>
      <c r="E31" s="5">
        <f t="shared" si="2"/>
        <v>45563.352454598586</v>
      </c>
      <c r="F31" s="5">
        <f t="shared" si="3"/>
        <v>11390.838113649646</v>
      </c>
      <c r="G31" s="5">
        <f t="shared" si="4"/>
        <v>34172.514340948939</v>
      </c>
      <c r="H31" s="5">
        <f t="shared" si="5"/>
        <v>2.4179466531514082</v>
      </c>
    </row>
    <row r="32" spans="1:8" ht="24" customHeight="1" x14ac:dyDescent="0.25">
      <c r="A32" s="1">
        <f t="shared" si="8"/>
        <v>23</v>
      </c>
      <c r="B32" s="5">
        <f t="shared" si="6"/>
        <v>24100</v>
      </c>
      <c r="C32" s="7">
        <f t="shared" si="7"/>
        <v>75445.376350888007</v>
      </c>
      <c r="D32" s="5">
        <f t="shared" si="1"/>
        <v>62609.032263166009</v>
      </c>
      <c r="E32" s="5">
        <f t="shared" si="2"/>
        <v>51345.376350888007</v>
      </c>
      <c r="F32" s="5">
        <f t="shared" si="3"/>
        <v>12836.344087722002</v>
      </c>
      <c r="G32" s="5">
        <f t="shared" si="4"/>
        <v>38509.032263166009</v>
      </c>
      <c r="H32" s="5">
        <f t="shared" si="5"/>
        <v>2.5978851561479672</v>
      </c>
    </row>
    <row r="33" spans="1:8" ht="24" customHeight="1" x14ac:dyDescent="0.25">
      <c r="A33" s="1">
        <f t="shared" si="8"/>
        <v>24</v>
      </c>
      <c r="B33" s="5">
        <f t="shared" si="6"/>
        <v>24100</v>
      </c>
      <c r="C33" s="7">
        <f t="shared" si="7"/>
        <v>81707.305378918696</v>
      </c>
      <c r="D33" s="5">
        <f t="shared" si="1"/>
        <v>67305.479034189018</v>
      </c>
      <c r="E33" s="5">
        <f t="shared" si="2"/>
        <v>57607.305378918696</v>
      </c>
      <c r="F33" s="5">
        <f t="shared" si="3"/>
        <v>14401.826344729674</v>
      </c>
      <c r="G33" s="5">
        <f t="shared" si="4"/>
        <v>43205.479034189018</v>
      </c>
      <c r="H33" s="5">
        <f t="shared" si="5"/>
        <v>2.7927584661489218</v>
      </c>
    </row>
    <row r="34" spans="1:8" ht="24" customHeight="1" x14ac:dyDescent="0.25">
      <c r="A34" s="1">
        <f t="shared" si="8"/>
        <v>25</v>
      </c>
      <c r="B34" s="5">
        <f t="shared" si="6"/>
        <v>24100</v>
      </c>
      <c r="C34" s="7">
        <f t="shared" si="7"/>
        <v>88488.971427939556</v>
      </c>
      <c r="D34" s="5">
        <f t="shared" si="1"/>
        <v>72391.72857095467</v>
      </c>
      <c r="E34" s="5">
        <f t="shared" si="2"/>
        <v>64388.971427939556</v>
      </c>
      <c r="F34" s="5">
        <f t="shared" si="3"/>
        <v>16097.242856984889</v>
      </c>
      <c r="G34" s="5">
        <f t="shared" si="4"/>
        <v>48291.72857095467</v>
      </c>
      <c r="H34" s="5">
        <f t="shared" si="5"/>
        <v>3.0038061647699035</v>
      </c>
    </row>
    <row r="35" spans="1:8" ht="24" customHeight="1" x14ac:dyDescent="0.25">
      <c r="A35" s="1">
        <f t="shared" si="8"/>
        <v>26</v>
      </c>
      <c r="B35" s="5">
        <f t="shared" si="6"/>
        <v>24100</v>
      </c>
      <c r="C35" s="7">
        <f t="shared" si="7"/>
        <v>95833.512414362383</v>
      </c>
      <c r="D35" s="5">
        <f t="shared" si="1"/>
        <v>77900.134310771784</v>
      </c>
      <c r="E35" s="5">
        <f t="shared" si="2"/>
        <v>71733.512414362383</v>
      </c>
      <c r="F35" s="5">
        <f t="shared" si="3"/>
        <v>17933.378103590596</v>
      </c>
      <c r="G35" s="5">
        <f t="shared" si="4"/>
        <v>53800.134310771784</v>
      </c>
      <c r="H35" s="5">
        <f t="shared" si="5"/>
        <v>3.2323707182892858</v>
      </c>
    </row>
    <row r="36" spans="1:8" ht="24" customHeight="1" x14ac:dyDescent="0.25">
      <c r="A36" s="1">
        <f t="shared" si="8"/>
        <v>27</v>
      </c>
      <c r="B36" s="5">
        <f t="shared" si="6"/>
        <v>24100</v>
      </c>
      <c r="C36" s="7">
        <f t="shared" si="7"/>
        <v>103787.64668038585</v>
      </c>
      <c r="D36" s="5">
        <f t="shared" si="1"/>
        <v>83865.735010289383</v>
      </c>
      <c r="E36" s="5">
        <f t="shared" si="2"/>
        <v>79687.646680385849</v>
      </c>
      <c r="F36" s="5">
        <f t="shared" si="3"/>
        <v>19921.911670096462</v>
      </c>
      <c r="G36" s="5">
        <f t="shared" si="4"/>
        <v>59765.735010289383</v>
      </c>
      <c r="H36" s="5">
        <f t="shared" si="5"/>
        <v>3.4799060170244558</v>
      </c>
    </row>
    <row r="37" spans="1:8" ht="24" customHeight="1" x14ac:dyDescent="0.25">
      <c r="A37" s="1">
        <f t="shared" si="8"/>
        <v>28</v>
      </c>
      <c r="B37" s="5">
        <f t="shared" si="6"/>
        <v>24100</v>
      </c>
      <c r="C37" s="7">
        <f t="shared" si="7"/>
        <v>112401.97016756999</v>
      </c>
      <c r="D37" s="5">
        <f t="shared" si="1"/>
        <v>90326.477625677493</v>
      </c>
      <c r="E37" s="5">
        <f t="shared" si="2"/>
        <v>88301.970167569991</v>
      </c>
      <c r="F37" s="5">
        <f t="shared" si="3"/>
        <v>22075.492541892498</v>
      </c>
      <c r="G37" s="5">
        <f t="shared" si="4"/>
        <v>66226.477625677493</v>
      </c>
      <c r="H37" s="5">
        <f t="shared" si="5"/>
        <v>3.7479866234720953</v>
      </c>
    </row>
    <row r="38" spans="1:8" ht="24" customHeight="1" x14ac:dyDescent="0.25">
      <c r="A38" s="1">
        <f t="shared" si="8"/>
        <v>29</v>
      </c>
      <c r="B38" s="5">
        <f t="shared" si="6"/>
        <v>24100</v>
      </c>
      <c r="C38" s="7">
        <f t="shared" si="7"/>
        <v>121731.27825567075</v>
      </c>
      <c r="D38" s="5">
        <f t="shared" si="1"/>
        <v>97323.458691753069</v>
      </c>
      <c r="E38" s="5">
        <f t="shared" si="2"/>
        <v>97631.278255670753</v>
      </c>
      <c r="F38" s="5">
        <f t="shared" si="3"/>
        <v>24407.819563917688</v>
      </c>
      <c r="G38" s="5">
        <f t="shared" si="4"/>
        <v>73223.458691753069</v>
      </c>
      <c r="H38" s="5">
        <f t="shared" si="5"/>
        <v>4.0383177880395467</v>
      </c>
    </row>
    <row r="39" spans="1:8" ht="24" customHeight="1" x14ac:dyDescent="0.25">
      <c r="A39" s="1">
        <f t="shared" si="8"/>
        <v>30</v>
      </c>
      <c r="B39" s="5">
        <f t="shared" si="6"/>
        <v>24100</v>
      </c>
      <c r="C39" s="7">
        <f t="shared" si="7"/>
        <v>131834.9143139392</v>
      </c>
      <c r="D39" s="5">
        <f t="shared" si="1"/>
        <v>104901.1857354544</v>
      </c>
      <c r="E39" s="5">
        <f t="shared" si="2"/>
        <v>107734.9143139392</v>
      </c>
      <c r="F39" s="5">
        <f t="shared" si="3"/>
        <v>26933.728578484799</v>
      </c>
      <c r="G39" s="5">
        <f t="shared" si="4"/>
        <v>80801.185735454404</v>
      </c>
      <c r="H39" s="5">
        <f t="shared" si="5"/>
        <v>4.3527462960769459</v>
      </c>
    </row>
    <row r="40" spans="1:8" ht="24" customHeight="1" x14ac:dyDescent="0.25">
      <c r="A40" s="1">
        <f t="shared" si="8"/>
        <v>31</v>
      </c>
      <c r="B40" s="5">
        <f t="shared" si="6"/>
        <v>24100</v>
      </c>
      <c r="C40" s="7">
        <f t="shared" si="7"/>
        <v>142777.14718200651</v>
      </c>
      <c r="D40" s="5">
        <f t="shared" si="1"/>
        <v>113107.86038650488</v>
      </c>
      <c r="E40" s="5">
        <f t="shared" si="2"/>
        <v>118677.14718200651</v>
      </c>
      <c r="F40" s="5">
        <f t="shared" si="3"/>
        <v>29669.286795501626</v>
      </c>
      <c r="G40" s="5">
        <f t="shared" si="4"/>
        <v>89007.860386504879</v>
      </c>
      <c r="H40" s="5">
        <f t="shared" si="5"/>
        <v>4.6932722152076716</v>
      </c>
    </row>
    <row r="41" spans="1:8" ht="24" customHeight="1" x14ac:dyDescent="0.25">
      <c r="A41" s="1">
        <f t="shared" si="8"/>
        <v>32</v>
      </c>
      <c r="B41" s="5">
        <f t="shared" si="6"/>
        <v>24100</v>
      </c>
      <c r="C41" s="7">
        <f t="shared" si="7"/>
        <v>154627.5799814963</v>
      </c>
      <c r="D41" s="5">
        <f t="shared" si="1"/>
        <v>121995.68498612221</v>
      </c>
      <c r="E41" s="5">
        <f t="shared" si="2"/>
        <v>130527.5799814963</v>
      </c>
      <c r="F41" s="5">
        <f t="shared" si="3"/>
        <v>32631.894995374074</v>
      </c>
      <c r="G41" s="5">
        <f t="shared" si="4"/>
        <v>97895.684986122214</v>
      </c>
      <c r="H41" s="5">
        <f t="shared" si="5"/>
        <v>5.0620616176814197</v>
      </c>
    </row>
    <row r="42" spans="1:8" ht="24" customHeight="1" x14ac:dyDescent="0.25">
      <c r="A42" s="1">
        <f t="shared" si="8"/>
        <v>33</v>
      </c>
      <c r="B42" s="5">
        <f t="shared" si="6"/>
        <v>24100</v>
      </c>
      <c r="C42" s="7">
        <f t="shared" si="7"/>
        <v>167461.59285879927</v>
      </c>
      <c r="D42" s="5">
        <f t="shared" ref="D42:D69" si="9">IF(A42="","",C42-((C42-B42)/4))</f>
        <v>131621.19464409945</v>
      </c>
      <c r="E42" s="5">
        <f t="shared" ref="E42:E69" si="10">IF(A42="","",C42-B42)</f>
        <v>143361.59285879927</v>
      </c>
      <c r="F42" s="5">
        <f t="shared" ref="F42:F69" si="11">IF(A42="","",E42/4)</f>
        <v>35840.398214699817</v>
      </c>
      <c r="G42" s="5">
        <f t="shared" ref="G42:G69" si="12">IF(A42="","",E42-F42)</f>
        <v>107521.19464409945</v>
      </c>
      <c r="H42" s="5">
        <f t="shared" ref="H42:H69" si="13">IF(B42="","",D42/B42)</f>
        <v>5.4614603586763257</v>
      </c>
    </row>
    <row r="43" spans="1:8" ht="24" customHeight="1" x14ac:dyDescent="0.25">
      <c r="A43" s="1">
        <f t="shared" si="8"/>
        <v>34</v>
      </c>
      <c r="B43" s="5">
        <f t="shared" si="6"/>
        <v>24100</v>
      </c>
      <c r="C43" s="7">
        <f t="shared" si="7"/>
        <v>181360.82247527968</v>
      </c>
      <c r="D43" s="5">
        <f t="shared" si="9"/>
        <v>142045.61685645976</v>
      </c>
      <c r="E43" s="5">
        <f t="shared" si="10"/>
        <v>157260.82247527968</v>
      </c>
      <c r="F43" s="5">
        <f t="shared" si="11"/>
        <v>39315.20561881992</v>
      </c>
      <c r="G43" s="5">
        <f t="shared" si="12"/>
        <v>117945.61685645976</v>
      </c>
      <c r="H43" s="5">
        <f t="shared" si="13"/>
        <v>5.8940089981933514</v>
      </c>
    </row>
    <row r="44" spans="1:8" ht="24" customHeight="1" x14ac:dyDescent="0.25">
      <c r="A44" s="1">
        <f t="shared" si="8"/>
        <v>35</v>
      </c>
      <c r="B44" s="5">
        <f t="shared" si="6"/>
        <v>24100</v>
      </c>
      <c r="C44" s="7">
        <f t="shared" si="7"/>
        <v>196413.68129493226</v>
      </c>
      <c r="D44" s="5">
        <f t="shared" si="9"/>
        <v>153335.2609711992</v>
      </c>
      <c r="E44" s="5">
        <f t="shared" si="10"/>
        <v>172313.68129493226</v>
      </c>
      <c r="F44" s="5">
        <f t="shared" si="11"/>
        <v>43078.420323733066</v>
      </c>
      <c r="G44" s="5">
        <f t="shared" si="12"/>
        <v>129235.2609711992</v>
      </c>
      <c r="H44" s="5">
        <f t="shared" si="13"/>
        <v>6.3624589614605478</v>
      </c>
    </row>
    <row r="45" spans="1:8" ht="24" customHeight="1" x14ac:dyDescent="0.25">
      <c r="A45" s="1">
        <f t="shared" si="8"/>
        <v>36</v>
      </c>
      <c r="B45" s="5">
        <f t="shared" si="6"/>
        <v>24100</v>
      </c>
      <c r="C45" s="7">
        <f t="shared" si="7"/>
        <v>212715.91997265912</v>
      </c>
      <c r="D45" s="5">
        <f t="shared" si="9"/>
        <v>165561.93997949435</v>
      </c>
      <c r="E45" s="5">
        <f t="shared" si="10"/>
        <v>188615.91997265912</v>
      </c>
      <c r="F45" s="5">
        <f t="shared" si="11"/>
        <v>47153.979993164779</v>
      </c>
      <c r="G45" s="5">
        <f t="shared" si="12"/>
        <v>141461.93997949435</v>
      </c>
      <c r="H45" s="5">
        <f t="shared" si="13"/>
        <v>6.8697900406429193</v>
      </c>
    </row>
    <row r="46" spans="1:8" ht="24" customHeight="1" x14ac:dyDescent="0.25">
      <c r="A46" s="1">
        <f t="shared" si="8"/>
        <v>37</v>
      </c>
      <c r="B46" s="5">
        <f t="shared" si="6"/>
        <v>24100</v>
      </c>
      <c r="C46" s="7">
        <f t="shared" si="7"/>
        <v>230371.23642049555</v>
      </c>
      <c r="D46" s="5">
        <f t="shared" si="9"/>
        <v>178803.42731537166</v>
      </c>
      <c r="E46" s="5">
        <f t="shared" si="10"/>
        <v>206271.23642049555</v>
      </c>
      <c r="F46" s="5">
        <f t="shared" si="11"/>
        <v>51567.809105123888</v>
      </c>
      <c r="G46" s="5">
        <f t="shared" si="12"/>
        <v>154703.42731537166</v>
      </c>
      <c r="H46" s="5">
        <f t="shared" si="13"/>
        <v>7.4192293491855459</v>
      </c>
    </row>
    <row r="47" spans="1:8" ht="24" customHeight="1" x14ac:dyDescent="0.25">
      <c r="A47" s="1">
        <f t="shared" si="8"/>
        <v>38</v>
      </c>
      <c r="B47" s="5">
        <f t="shared" si="6"/>
        <v>24100</v>
      </c>
      <c r="C47" s="7">
        <f t="shared" si="7"/>
        <v>249491.93542603301</v>
      </c>
      <c r="D47" s="5">
        <f t="shared" si="9"/>
        <v>193143.95156952477</v>
      </c>
      <c r="E47" s="5">
        <f t="shared" si="10"/>
        <v>225391.93542603301</v>
      </c>
      <c r="F47" s="5">
        <f t="shared" si="11"/>
        <v>56347.983856508254</v>
      </c>
      <c r="G47" s="5">
        <f t="shared" si="12"/>
        <v>169043.95156952477</v>
      </c>
      <c r="H47" s="5">
        <f t="shared" si="13"/>
        <v>8.0142718493578737</v>
      </c>
    </row>
    <row r="48" spans="1:8" ht="24" customHeight="1" x14ac:dyDescent="0.25">
      <c r="A48" s="1">
        <f t="shared" si="8"/>
        <v>39</v>
      </c>
      <c r="B48" s="5">
        <f t="shared" si="6"/>
        <v>24100</v>
      </c>
      <c r="C48" s="7">
        <f t="shared" si="7"/>
        <v>270199.64301884489</v>
      </c>
      <c r="D48" s="5">
        <f t="shared" si="9"/>
        <v>208674.73226413367</v>
      </c>
      <c r="E48" s="5">
        <f t="shared" si="10"/>
        <v>246099.64301884489</v>
      </c>
      <c r="F48" s="5">
        <f t="shared" si="11"/>
        <v>61524.910754711222</v>
      </c>
      <c r="G48" s="5">
        <f t="shared" si="12"/>
        <v>184574.73226413367</v>
      </c>
      <c r="H48" s="5">
        <f t="shared" si="13"/>
        <v>8.6587025835740103</v>
      </c>
    </row>
    <row r="49" spans="1:8" ht="24" customHeight="1" x14ac:dyDescent="0.25">
      <c r="A49" s="1">
        <f t="shared" si="8"/>
        <v>40</v>
      </c>
      <c r="B49" s="5">
        <f t="shared" si="6"/>
        <v>24100</v>
      </c>
      <c r="C49" s="7">
        <f t="shared" si="7"/>
        <v>292626.08012897428</v>
      </c>
      <c r="D49" s="5">
        <f t="shared" si="9"/>
        <v>225494.56009673071</v>
      </c>
      <c r="E49" s="5">
        <f t="shared" si="10"/>
        <v>268526.08012897428</v>
      </c>
      <c r="F49" s="5">
        <f t="shared" si="11"/>
        <v>67131.52003224357</v>
      </c>
      <c r="G49" s="5">
        <f t="shared" si="12"/>
        <v>201394.56009673071</v>
      </c>
      <c r="H49" s="5">
        <f t="shared" si="13"/>
        <v>9.3566207509016888</v>
      </c>
    </row>
    <row r="50" spans="1:8" ht="24" customHeight="1" x14ac:dyDescent="0.25">
      <c r="A50" s="1" t="str">
        <f t="shared" si="8"/>
        <v/>
      </c>
      <c r="B50" s="5" t="str">
        <f t="shared" si="6"/>
        <v/>
      </c>
      <c r="C50" s="7" t="str">
        <f t="shared" si="7"/>
        <v/>
      </c>
      <c r="D50" s="5" t="str">
        <f t="shared" si="9"/>
        <v/>
      </c>
      <c r="E50" s="5" t="str">
        <f t="shared" si="10"/>
        <v/>
      </c>
      <c r="F50" s="5" t="str">
        <f t="shared" si="11"/>
        <v/>
      </c>
      <c r="G50" s="5" t="str">
        <f t="shared" si="12"/>
        <v/>
      </c>
      <c r="H50" s="5" t="str">
        <f t="shared" si="13"/>
        <v/>
      </c>
    </row>
    <row r="51" spans="1:8" ht="24" customHeight="1" x14ac:dyDescent="0.25">
      <c r="A51" s="1" t="str">
        <f t="shared" si="8"/>
        <v/>
      </c>
      <c r="B51" s="5" t="str">
        <f t="shared" si="6"/>
        <v/>
      </c>
      <c r="C51" s="7" t="str">
        <f t="shared" si="7"/>
        <v/>
      </c>
      <c r="D51" s="5" t="str">
        <f t="shared" si="9"/>
        <v/>
      </c>
      <c r="E51" s="5" t="str">
        <f t="shared" si="10"/>
        <v/>
      </c>
      <c r="F51" s="5" t="str">
        <f t="shared" si="11"/>
        <v/>
      </c>
      <c r="G51" s="5" t="str">
        <f t="shared" si="12"/>
        <v/>
      </c>
      <c r="H51" s="5" t="str">
        <f t="shared" si="13"/>
        <v/>
      </c>
    </row>
    <row r="52" spans="1:8" ht="24" customHeight="1" x14ac:dyDescent="0.25">
      <c r="A52" s="1" t="str">
        <f t="shared" si="8"/>
        <v/>
      </c>
      <c r="B52" s="5" t="str">
        <f t="shared" si="6"/>
        <v/>
      </c>
      <c r="C52" s="7" t="str">
        <f t="shared" si="7"/>
        <v/>
      </c>
      <c r="D52" s="5" t="str">
        <f t="shared" si="9"/>
        <v/>
      </c>
      <c r="E52" s="5" t="str">
        <f t="shared" si="10"/>
        <v/>
      </c>
      <c r="F52" s="5" t="str">
        <f t="shared" si="11"/>
        <v/>
      </c>
      <c r="G52" s="5" t="str">
        <f t="shared" si="12"/>
        <v/>
      </c>
      <c r="H52" s="5" t="str">
        <f t="shared" si="13"/>
        <v/>
      </c>
    </row>
    <row r="53" spans="1:8" ht="24" customHeight="1" x14ac:dyDescent="0.25">
      <c r="A53" s="1" t="str">
        <f t="shared" si="8"/>
        <v/>
      </c>
      <c r="B53" s="5" t="str">
        <f t="shared" si="6"/>
        <v/>
      </c>
      <c r="C53" s="7" t="str">
        <f t="shared" si="7"/>
        <v/>
      </c>
      <c r="D53" s="5" t="str">
        <f t="shared" si="9"/>
        <v/>
      </c>
      <c r="E53" s="5" t="str">
        <f t="shared" si="10"/>
        <v/>
      </c>
      <c r="F53" s="5" t="str">
        <f t="shared" si="11"/>
        <v/>
      </c>
      <c r="G53" s="5" t="str">
        <f t="shared" si="12"/>
        <v/>
      </c>
      <c r="H53" s="5" t="str">
        <f t="shared" si="13"/>
        <v/>
      </c>
    </row>
    <row r="54" spans="1:8" ht="24" customHeight="1" x14ac:dyDescent="0.25">
      <c r="A54" s="1" t="str">
        <f t="shared" si="8"/>
        <v/>
      </c>
      <c r="B54" s="5" t="str">
        <f t="shared" si="6"/>
        <v/>
      </c>
      <c r="C54" s="7" t="str">
        <f t="shared" si="7"/>
        <v/>
      </c>
      <c r="D54" s="5" t="str">
        <f t="shared" si="9"/>
        <v/>
      </c>
      <c r="E54" s="5" t="str">
        <f t="shared" si="10"/>
        <v/>
      </c>
      <c r="F54" s="5" t="str">
        <f t="shared" si="11"/>
        <v/>
      </c>
      <c r="G54" s="5" t="str">
        <f t="shared" si="12"/>
        <v/>
      </c>
      <c r="H54" s="5" t="str">
        <f t="shared" si="13"/>
        <v/>
      </c>
    </row>
    <row r="55" spans="1:8" ht="24" customHeight="1" x14ac:dyDescent="0.25">
      <c r="A55" s="1" t="str">
        <f t="shared" si="8"/>
        <v/>
      </c>
      <c r="B55" s="5" t="str">
        <f t="shared" si="6"/>
        <v/>
      </c>
      <c r="C55" s="7" t="str">
        <f t="shared" si="7"/>
        <v/>
      </c>
      <c r="D55" s="5" t="str">
        <f t="shared" si="9"/>
        <v/>
      </c>
      <c r="E55" s="5" t="str">
        <f t="shared" si="10"/>
        <v/>
      </c>
      <c r="F55" s="5" t="str">
        <f t="shared" si="11"/>
        <v/>
      </c>
      <c r="G55" s="5" t="str">
        <f t="shared" si="12"/>
        <v/>
      </c>
      <c r="H55" s="5" t="str">
        <f t="shared" si="13"/>
        <v/>
      </c>
    </row>
    <row r="56" spans="1:8" ht="24" customHeight="1" x14ac:dyDescent="0.25">
      <c r="A56" s="1" t="str">
        <f t="shared" si="8"/>
        <v/>
      </c>
      <c r="B56" s="5" t="str">
        <f t="shared" si="6"/>
        <v/>
      </c>
      <c r="C56" s="7" t="str">
        <f t="shared" si="7"/>
        <v/>
      </c>
      <c r="D56" s="5" t="str">
        <f t="shared" si="9"/>
        <v/>
      </c>
      <c r="E56" s="5" t="str">
        <f t="shared" si="10"/>
        <v/>
      </c>
      <c r="F56" s="5" t="str">
        <f t="shared" si="11"/>
        <v/>
      </c>
      <c r="G56" s="5" t="str">
        <f t="shared" si="12"/>
        <v/>
      </c>
      <c r="H56" s="5" t="str">
        <f t="shared" si="13"/>
        <v/>
      </c>
    </row>
    <row r="57" spans="1:8" ht="24" customHeight="1" x14ac:dyDescent="0.25">
      <c r="A57" s="1" t="str">
        <f t="shared" si="8"/>
        <v/>
      </c>
      <c r="B57" s="5" t="str">
        <f t="shared" si="6"/>
        <v/>
      </c>
      <c r="C57" s="7" t="str">
        <f t="shared" si="7"/>
        <v/>
      </c>
      <c r="D57" s="5" t="str">
        <f t="shared" si="9"/>
        <v/>
      </c>
      <c r="E57" s="5" t="str">
        <f t="shared" si="10"/>
        <v/>
      </c>
      <c r="F57" s="5" t="str">
        <f t="shared" si="11"/>
        <v/>
      </c>
      <c r="G57" s="5" t="str">
        <f t="shared" si="12"/>
        <v/>
      </c>
      <c r="H57" s="5" t="str">
        <f t="shared" si="13"/>
        <v/>
      </c>
    </row>
    <row r="58" spans="1:8" ht="24" customHeight="1" x14ac:dyDescent="0.25">
      <c r="A58" s="1" t="str">
        <f t="shared" si="8"/>
        <v/>
      </c>
      <c r="B58" s="5" t="str">
        <f t="shared" si="6"/>
        <v/>
      </c>
      <c r="C58" s="7" t="str">
        <f t="shared" si="7"/>
        <v/>
      </c>
      <c r="D58" s="5" t="str">
        <f t="shared" si="9"/>
        <v/>
      </c>
      <c r="E58" s="5" t="str">
        <f t="shared" si="10"/>
        <v/>
      </c>
      <c r="F58" s="5" t="str">
        <f t="shared" si="11"/>
        <v/>
      </c>
      <c r="G58" s="5" t="str">
        <f t="shared" si="12"/>
        <v/>
      </c>
      <c r="H58" s="5" t="str">
        <f t="shared" si="13"/>
        <v/>
      </c>
    </row>
    <row r="59" spans="1:8" ht="24" customHeight="1" x14ac:dyDescent="0.25">
      <c r="A59" s="1" t="str">
        <f t="shared" si="8"/>
        <v/>
      </c>
      <c r="B59" s="5" t="str">
        <f t="shared" si="6"/>
        <v/>
      </c>
      <c r="C59" s="7" t="str">
        <f t="shared" si="7"/>
        <v/>
      </c>
      <c r="D59" s="5" t="str">
        <f t="shared" si="9"/>
        <v/>
      </c>
      <c r="E59" s="5" t="str">
        <f t="shared" si="10"/>
        <v/>
      </c>
      <c r="F59" s="5" t="str">
        <f t="shared" si="11"/>
        <v/>
      </c>
      <c r="G59" s="5" t="str">
        <f t="shared" si="12"/>
        <v/>
      </c>
      <c r="H59" s="5" t="str">
        <f t="shared" si="13"/>
        <v/>
      </c>
    </row>
    <row r="60" spans="1:8" ht="24" customHeight="1" x14ac:dyDescent="0.25">
      <c r="A60" s="1" t="str">
        <f t="shared" si="8"/>
        <v/>
      </c>
      <c r="B60" s="5" t="str">
        <f>IF(A60="","",B$1+$B$2*12*IF(A60&lt;B$3,A60,B$3))</f>
        <v/>
      </c>
      <c r="C60" s="7" t="str">
        <f t="shared" si="7"/>
        <v/>
      </c>
      <c r="D60" s="5" t="str">
        <f t="shared" si="9"/>
        <v/>
      </c>
      <c r="E60" s="5" t="str">
        <f t="shared" si="10"/>
        <v/>
      </c>
      <c r="F60" s="5" t="str">
        <f t="shared" si="11"/>
        <v/>
      </c>
      <c r="G60" s="5" t="str">
        <f t="shared" si="12"/>
        <v/>
      </c>
      <c r="H60" s="5" t="str">
        <f t="shared" si="13"/>
        <v/>
      </c>
    </row>
    <row r="61" spans="1:8" ht="24" customHeight="1" x14ac:dyDescent="0.25">
      <c r="A61" s="1" t="str">
        <f t="shared" si="8"/>
        <v/>
      </c>
      <c r="B61" s="5" t="str">
        <f t="shared" si="6"/>
        <v/>
      </c>
      <c r="C61" s="7" t="str">
        <f t="shared" si="7"/>
        <v/>
      </c>
      <c r="D61" s="5" t="str">
        <f t="shared" si="9"/>
        <v/>
      </c>
      <c r="E61" s="5" t="str">
        <f t="shared" si="10"/>
        <v/>
      </c>
      <c r="F61" s="5" t="str">
        <f t="shared" si="11"/>
        <v/>
      </c>
      <c r="G61" s="5" t="str">
        <f t="shared" si="12"/>
        <v/>
      </c>
      <c r="H61" s="5" t="str">
        <f t="shared" si="13"/>
        <v/>
      </c>
    </row>
    <row r="62" spans="1:8" ht="24" customHeight="1" x14ac:dyDescent="0.25">
      <c r="A62" s="1" t="str">
        <f t="shared" si="8"/>
        <v/>
      </c>
      <c r="B62" s="5" t="str">
        <f t="shared" si="6"/>
        <v/>
      </c>
      <c r="C62" s="7" t="str">
        <f t="shared" si="7"/>
        <v/>
      </c>
      <c r="D62" s="5" t="str">
        <f t="shared" si="9"/>
        <v/>
      </c>
      <c r="E62" s="5" t="str">
        <f t="shared" si="10"/>
        <v/>
      </c>
      <c r="F62" s="5" t="str">
        <f t="shared" si="11"/>
        <v/>
      </c>
      <c r="G62" s="5" t="str">
        <f t="shared" si="12"/>
        <v/>
      </c>
      <c r="H62" s="5" t="str">
        <f t="shared" si="13"/>
        <v/>
      </c>
    </row>
    <row r="63" spans="1:8" ht="24" customHeight="1" x14ac:dyDescent="0.25">
      <c r="A63" s="1" t="str">
        <f t="shared" si="8"/>
        <v/>
      </c>
      <c r="B63" s="5" t="str">
        <f t="shared" si="6"/>
        <v/>
      </c>
      <c r="C63" s="7" t="str">
        <f t="shared" si="7"/>
        <v/>
      </c>
      <c r="D63" s="5" t="str">
        <f t="shared" si="9"/>
        <v/>
      </c>
      <c r="E63" s="5" t="str">
        <f t="shared" si="10"/>
        <v/>
      </c>
      <c r="F63" s="5" t="str">
        <f t="shared" si="11"/>
        <v/>
      </c>
      <c r="G63" s="5" t="str">
        <f t="shared" si="12"/>
        <v/>
      </c>
      <c r="H63" s="5" t="str">
        <f t="shared" si="13"/>
        <v/>
      </c>
    </row>
    <row r="64" spans="1:8" ht="24" customHeight="1" x14ac:dyDescent="0.25">
      <c r="A64" s="1" t="str">
        <f t="shared" si="8"/>
        <v/>
      </c>
      <c r="B64" s="5" t="str">
        <f t="shared" si="6"/>
        <v/>
      </c>
      <c r="C64" s="7" t="str">
        <f t="shared" si="7"/>
        <v/>
      </c>
      <c r="D64" s="5" t="str">
        <f t="shared" si="9"/>
        <v/>
      </c>
      <c r="E64" s="5" t="str">
        <f t="shared" si="10"/>
        <v/>
      </c>
      <c r="F64" s="5" t="str">
        <f t="shared" si="11"/>
        <v/>
      </c>
      <c r="G64" s="5" t="str">
        <f t="shared" si="12"/>
        <v/>
      </c>
      <c r="H64" s="5" t="str">
        <f t="shared" si="13"/>
        <v/>
      </c>
    </row>
    <row r="65" spans="1:8" ht="24" customHeight="1" x14ac:dyDescent="0.25">
      <c r="A65" s="1" t="str">
        <f t="shared" si="8"/>
        <v/>
      </c>
      <c r="B65" s="5" t="str">
        <f t="shared" si="6"/>
        <v/>
      </c>
      <c r="C65" s="7" t="str">
        <f t="shared" si="7"/>
        <v/>
      </c>
      <c r="D65" s="5" t="str">
        <f t="shared" si="9"/>
        <v/>
      </c>
      <c r="E65" s="5" t="str">
        <f t="shared" si="10"/>
        <v/>
      </c>
      <c r="F65" s="5" t="str">
        <f t="shared" si="11"/>
        <v/>
      </c>
      <c r="G65" s="5" t="str">
        <f t="shared" si="12"/>
        <v/>
      </c>
      <c r="H65" s="5" t="str">
        <f t="shared" si="13"/>
        <v/>
      </c>
    </row>
    <row r="66" spans="1:8" ht="24" customHeight="1" x14ac:dyDescent="0.25">
      <c r="A66" s="1" t="str">
        <f t="shared" si="8"/>
        <v/>
      </c>
      <c r="B66" s="5" t="str">
        <f t="shared" si="6"/>
        <v/>
      </c>
      <c r="C66" s="7" t="str">
        <f t="shared" si="7"/>
        <v/>
      </c>
      <c r="D66" s="5" t="str">
        <f t="shared" si="9"/>
        <v/>
      </c>
      <c r="E66" s="5" t="str">
        <f t="shared" si="10"/>
        <v/>
      </c>
      <c r="F66" s="5" t="str">
        <f t="shared" si="11"/>
        <v/>
      </c>
      <c r="G66" s="5" t="str">
        <f t="shared" si="12"/>
        <v/>
      </c>
      <c r="H66" s="5" t="str">
        <f t="shared" si="13"/>
        <v/>
      </c>
    </row>
    <row r="67" spans="1:8" ht="24" customHeight="1" x14ac:dyDescent="0.25">
      <c r="A67" s="1" t="str">
        <f t="shared" si="8"/>
        <v/>
      </c>
      <c r="B67" s="5" t="str">
        <f t="shared" si="6"/>
        <v/>
      </c>
      <c r="C67" s="7" t="str">
        <f t="shared" si="7"/>
        <v/>
      </c>
      <c r="D67" s="5" t="str">
        <f t="shared" si="9"/>
        <v/>
      </c>
      <c r="E67" s="5" t="str">
        <f t="shared" si="10"/>
        <v/>
      </c>
      <c r="F67" s="5" t="str">
        <f t="shared" si="11"/>
        <v/>
      </c>
      <c r="G67" s="5" t="str">
        <f t="shared" si="12"/>
        <v/>
      </c>
      <c r="H67" s="5" t="str">
        <f t="shared" si="13"/>
        <v/>
      </c>
    </row>
    <row r="68" spans="1:8" ht="24" customHeight="1" x14ac:dyDescent="0.25">
      <c r="A68" s="1" t="str">
        <f t="shared" si="8"/>
        <v/>
      </c>
      <c r="B68" s="5" t="str">
        <f t="shared" si="6"/>
        <v/>
      </c>
      <c r="C68" s="7" t="str">
        <f t="shared" si="7"/>
        <v/>
      </c>
      <c r="D68" s="5" t="str">
        <f t="shared" si="9"/>
        <v/>
      </c>
      <c r="E68" s="5" t="str">
        <f t="shared" si="10"/>
        <v/>
      </c>
      <c r="F68" s="5" t="str">
        <f t="shared" si="11"/>
        <v/>
      </c>
      <c r="G68" s="5" t="str">
        <f t="shared" si="12"/>
        <v/>
      </c>
      <c r="H68" s="5" t="str">
        <f t="shared" si="13"/>
        <v/>
      </c>
    </row>
    <row r="69" spans="1:8" ht="24" customHeight="1" x14ac:dyDescent="0.25">
      <c r="A69" s="1" t="str">
        <f t="shared" si="8"/>
        <v/>
      </c>
      <c r="B69" s="5" t="str">
        <f t="shared" si="6"/>
        <v/>
      </c>
      <c r="C69" s="7" t="str">
        <f t="shared" si="7"/>
        <v/>
      </c>
      <c r="D69" s="5" t="str">
        <f t="shared" si="9"/>
        <v/>
      </c>
      <c r="E69" s="5" t="str">
        <f t="shared" si="10"/>
        <v/>
      </c>
      <c r="F69" s="5" t="str">
        <f t="shared" si="11"/>
        <v/>
      </c>
      <c r="G69" s="5" t="str">
        <f t="shared" si="12"/>
        <v/>
      </c>
      <c r="H69" s="5" t="str">
        <f t="shared" si="13"/>
        <v/>
      </c>
    </row>
    <row r="70" spans="1:8" ht="24" customHeight="1" x14ac:dyDescent="0.25">
      <c r="B70" s="5"/>
      <c r="C70" s="7"/>
      <c r="D70" s="5"/>
      <c r="E70"/>
      <c r="F70"/>
      <c r="G70"/>
      <c r="H70"/>
    </row>
    <row r="71" spans="1:8" ht="24" customHeight="1" x14ac:dyDescent="0.25">
      <c r="B71" s="5"/>
      <c r="C71" s="7"/>
      <c r="D71" s="5"/>
      <c r="E71"/>
      <c r="F71"/>
      <c r="G71"/>
      <c r="H71"/>
    </row>
    <row r="72" spans="1:8" ht="24" customHeight="1" x14ac:dyDescent="0.25">
      <c r="B72" s="5"/>
      <c r="C72" s="7"/>
      <c r="D72" s="5"/>
      <c r="E72"/>
      <c r="F72"/>
      <c r="G72"/>
      <c r="H72"/>
    </row>
    <row r="73" spans="1:8" ht="24" customHeight="1" x14ac:dyDescent="0.25">
      <c r="B73" s="5"/>
      <c r="C73" s="7"/>
      <c r="D73" s="5"/>
      <c r="E73"/>
      <c r="F73"/>
      <c r="G73"/>
      <c r="H73"/>
    </row>
    <row r="74" spans="1:8" ht="24" customHeight="1" x14ac:dyDescent="0.25">
      <c r="B74" s="5"/>
      <c r="C74" s="7"/>
      <c r="D74" s="5"/>
      <c r="E74"/>
      <c r="F74"/>
      <c r="G74"/>
      <c r="H74"/>
    </row>
    <row r="75" spans="1:8" ht="24" customHeight="1" x14ac:dyDescent="0.25">
      <c r="B75" s="5"/>
    </row>
    <row r="76" spans="1:8" ht="24" customHeight="1" x14ac:dyDescent="0.25">
      <c r="B76" s="5"/>
    </row>
    <row r="77" spans="1:8" ht="24" customHeight="1" x14ac:dyDescent="0.25">
      <c r="B77" s="5"/>
    </row>
    <row r="78" spans="1:8" ht="24" customHeight="1" x14ac:dyDescent="0.25">
      <c r="B78" s="5"/>
    </row>
    <row r="79" spans="1:8" ht="24" customHeight="1" x14ac:dyDescent="0.25">
      <c r="B79" s="5"/>
    </row>
    <row r="80" spans="1:8" ht="24" customHeight="1" x14ac:dyDescent="0.25">
      <c r="B80" s="5"/>
    </row>
    <row r="81" spans="2:2" ht="24" customHeight="1" x14ac:dyDescent="0.25">
      <c r="B81" s="5"/>
    </row>
    <row r="82" spans="2:2" ht="24" customHeight="1" x14ac:dyDescent="0.25">
      <c r="B82" s="5"/>
    </row>
    <row r="83" spans="2:2" ht="24" customHeight="1" x14ac:dyDescent="0.25">
      <c r="B83" s="5"/>
    </row>
    <row r="84" spans="2:2" ht="24" customHeight="1" x14ac:dyDescent="0.25">
      <c r="B84" s="5"/>
    </row>
    <row r="85" spans="2:2" ht="24" customHeight="1" x14ac:dyDescent="0.25">
      <c r="B85" s="5"/>
    </row>
    <row r="86" spans="2:2" ht="24" customHeight="1" x14ac:dyDescent="0.25">
      <c r="B86" s="5"/>
    </row>
    <row r="87" spans="2:2" ht="24" customHeight="1" x14ac:dyDescent="0.25">
      <c r="B87" s="5"/>
    </row>
    <row r="88" spans="2:2" ht="24" customHeight="1" x14ac:dyDescent="0.25">
      <c r="B88" s="5"/>
    </row>
    <row r="89" spans="2:2" ht="24" customHeight="1" x14ac:dyDescent="0.25">
      <c r="B89" s="5"/>
    </row>
    <row r="90" spans="2:2" ht="24" customHeight="1" x14ac:dyDescent="0.25">
      <c r="B90" s="5"/>
    </row>
    <row r="91" spans="2:2" ht="24" customHeight="1" x14ac:dyDescent="0.25">
      <c r="B91" s="5"/>
    </row>
    <row r="92" spans="2:2" ht="24" customHeight="1" x14ac:dyDescent="0.25">
      <c r="B92" s="5"/>
    </row>
    <row r="93" spans="2:2" ht="24" customHeight="1" x14ac:dyDescent="0.25">
      <c r="B93" s="5"/>
    </row>
    <row r="94" spans="2:2" ht="24" customHeight="1" x14ac:dyDescent="0.25">
      <c r="B94" s="5"/>
    </row>
    <row r="95" spans="2:2" ht="24" customHeight="1" x14ac:dyDescent="0.25">
      <c r="B95" s="5"/>
    </row>
    <row r="96" spans="2:2" ht="24" customHeight="1" x14ac:dyDescent="0.25">
      <c r="B96" s="5"/>
    </row>
    <row r="97" spans="2:2" ht="24" customHeight="1" x14ac:dyDescent="0.25">
      <c r="B97" s="5"/>
    </row>
    <row r="98" spans="2:2" ht="24" customHeight="1" x14ac:dyDescent="0.25">
      <c r="B98" s="5"/>
    </row>
    <row r="99" spans="2:2" ht="24" customHeight="1" x14ac:dyDescent="0.25">
      <c r="B99" s="5"/>
    </row>
    <row r="100" spans="2:2" ht="24" customHeight="1" x14ac:dyDescent="0.25">
      <c r="B100" s="5"/>
    </row>
    <row r="101" spans="2:2" ht="24" customHeight="1" x14ac:dyDescent="0.25">
      <c r="B101" s="5"/>
    </row>
    <row r="102" spans="2:2" ht="24" customHeight="1" x14ac:dyDescent="0.25">
      <c r="B10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rightToLeft="1" workbookViewId="0">
      <pane ySplit="7" topLeftCell="A8" activePane="bottomLeft" state="frozen"/>
      <selection pane="bottomLeft" activeCell="B3" sqref="B3"/>
    </sheetView>
  </sheetViews>
  <sheetFormatPr defaultColWidth="19.625" defaultRowHeight="24" customHeight="1" x14ac:dyDescent="0.25"/>
  <cols>
    <col min="1" max="2" width="19.625" style="1"/>
    <col min="3" max="4" width="19.625" style="1" customWidth="1"/>
    <col min="5" max="16384" width="19.625" style="1"/>
  </cols>
  <sheetData>
    <row r="1" spans="1:9" ht="24" customHeight="1" x14ac:dyDescent="0.25">
      <c r="A1" s="1" t="s">
        <v>0</v>
      </c>
      <c r="B1" s="2">
        <v>0</v>
      </c>
      <c r="C1" s="1" t="s">
        <v>26</v>
      </c>
      <c r="D1" s="14">
        <v>100</v>
      </c>
      <c r="E1" s="1" t="s">
        <v>2</v>
      </c>
      <c r="F1" s="9">
        <f>B1+B2*B3*12</f>
        <v>43200</v>
      </c>
      <c r="G1" s="1" t="s">
        <v>3</v>
      </c>
      <c r="H1" s="6">
        <f>F2+F3-F1</f>
        <v>1799544.2179493499</v>
      </c>
    </row>
    <row r="2" spans="1:9" ht="24" customHeight="1" x14ac:dyDescent="0.25">
      <c r="A2" s="1" t="s">
        <v>1</v>
      </c>
      <c r="B2" s="2">
        <v>120</v>
      </c>
      <c r="C2" s="1" t="s">
        <v>10</v>
      </c>
      <c r="D2" s="3">
        <v>30</v>
      </c>
      <c r="E2" s="1" t="s">
        <v>27</v>
      </c>
      <c r="F2" s="9">
        <f>D1*D2*12</f>
        <v>36000</v>
      </c>
      <c r="G2" s="1" t="s">
        <v>4</v>
      </c>
      <c r="H2" s="6">
        <f>H1/4</f>
        <v>449886.05448733747</v>
      </c>
    </row>
    <row r="3" spans="1:9" ht="24" customHeight="1" x14ac:dyDescent="0.25">
      <c r="A3" s="1" t="s">
        <v>6</v>
      </c>
      <c r="B3" s="3">
        <v>30</v>
      </c>
      <c r="C3" s="1" t="s">
        <v>7</v>
      </c>
      <c r="D3" s="10">
        <v>0.08</v>
      </c>
      <c r="E3" s="1" t="s">
        <v>8</v>
      </c>
      <c r="F3" s="6">
        <f>FV(D3/12,D2*12,D1,-FV(B4/12,B3*12,-B2,-B1))</f>
        <v>1806744.2179493499</v>
      </c>
      <c r="G3" s="1" t="s">
        <v>9</v>
      </c>
      <c r="H3" s="6">
        <f>H1*3/4</f>
        <v>1349658.1634620125</v>
      </c>
    </row>
    <row r="4" spans="1:9" ht="24" customHeight="1" x14ac:dyDescent="0.25">
      <c r="A4" s="1" t="s">
        <v>7</v>
      </c>
      <c r="B4" s="4">
        <v>0.08</v>
      </c>
      <c r="E4" s="1" t="s">
        <v>5</v>
      </c>
      <c r="F4" s="6">
        <f>F3-((F3-F1)/4)</f>
        <v>1365858.1634620125</v>
      </c>
    </row>
    <row r="6" spans="1:9" ht="24" customHeight="1" x14ac:dyDescent="0.25">
      <c r="B6" s="5" t="str">
        <f>IF(A6="","",IF(A6&lt;B$3,B$1+B$2*A6*12,B$1+B$2*B$3*12))</f>
        <v/>
      </c>
      <c r="D6" s="7"/>
    </row>
    <row r="7" spans="1:9" ht="24" customHeight="1" x14ac:dyDescent="0.25">
      <c r="A7" s="13" t="s">
        <v>6</v>
      </c>
      <c r="B7" s="13" t="s">
        <v>2</v>
      </c>
      <c r="C7" s="13" t="s">
        <v>27</v>
      </c>
      <c r="D7" s="13" t="s">
        <v>8</v>
      </c>
      <c r="E7" s="13" t="s">
        <v>5</v>
      </c>
      <c r="F7" s="13" t="s">
        <v>3</v>
      </c>
      <c r="G7" s="13" t="s">
        <v>4</v>
      </c>
      <c r="H7" s="13" t="s">
        <v>23</v>
      </c>
    </row>
    <row r="8" spans="1:9" ht="24" customHeight="1" x14ac:dyDescent="0.25">
      <c r="A8" s="1">
        <f>IF(ROW(A1)&gt;$B$3+$D$2,"",ROW(A1))</f>
        <v>1</v>
      </c>
      <c r="B8" s="5">
        <f>IF(A8="","",B$1+B$2*12*IF(A8&lt;B$3,A8,B$3))</f>
        <v>1440</v>
      </c>
      <c r="C8" s="5">
        <f>IF(A8="","",IF(A8&gt;B$3,(A8-B$3)*D$1*12,0))</f>
        <v>0</v>
      </c>
      <c r="D8" s="7">
        <f>IF(A8="","",IF(A8&gt;B$3,FV(D$3/12,(A8-B$3)*12,D$1,-FV(B$4/12,B$3*12,-B$2,-B$1)),FV(B$4/12,A8*12,-B$2,-B$1)))</f>
        <v>1493.99112253518</v>
      </c>
      <c r="E8" s="5">
        <f>IF(A8="","",D8-((D8-B8)/4))</f>
        <v>1480.4933419013851</v>
      </c>
      <c r="F8" s="5">
        <f>IF(A8="","",D8+C8-B8)</f>
        <v>53.991122535180011</v>
      </c>
      <c r="G8" s="5">
        <f t="shared" ref="G8:G22" si="0">IF(A8="","",F8/4)</f>
        <v>13.497780633795003</v>
      </c>
      <c r="H8" s="5">
        <f t="shared" ref="H8:H22" si="1">IF(A8="","",F8-G8)</f>
        <v>40.493341901385008</v>
      </c>
      <c r="I8" s="7"/>
    </row>
    <row r="9" spans="1:9" ht="24" customHeight="1" x14ac:dyDescent="0.25">
      <c r="A9" s="1">
        <f>IF(ROW(A2)&gt;$B$3+$D$2,"",ROW(A2))</f>
        <v>2</v>
      </c>
      <c r="B9" s="5">
        <f t="shared" ref="B9:B67" si="2">IF(A9="","",B$1+B$2*12*IF(A9&lt;B$3,A9,B$3))</f>
        <v>2880</v>
      </c>
      <c r="C9" s="5">
        <f>IF(A9="","",IF(A9&gt;B$3,(A9-B$3)*D$1*12,0))</f>
        <v>0</v>
      </c>
      <c r="D9" s="7">
        <f>IF(A9="","",IF(A9&gt;B$3,FV(D$3/12,(A9-B$3)*12,D$1,-FV(B$4/12,B$3*12,-B$2,-B$1)),FV(B$4/12,A9*12,-B$2,-B$1)))</f>
        <v>3111.9827714155804</v>
      </c>
      <c r="E9" s="5">
        <f>IF(A9="","",D9-((D9-B9)/4))</f>
        <v>3053.9870785616854</v>
      </c>
      <c r="F9" s="5">
        <f>IF(A9="","",D9+C9-B9)</f>
        <v>231.98277141558037</v>
      </c>
      <c r="G9" s="5">
        <f t="shared" si="0"/>
        <v>57.995692853895093</v>
      </c>
      <c r="H9" s="5">
        <f t="shared" si="1"/>
        <v>173.98707856168528</v>
      </c>
    </row>
    <row r="10" spans="1:9" ht="24" customHeight="1" x14ac:dyDescent="0.25">
      <c r="A10" s="1">
        <f>IF(ROW(A3)&gt;$B$3+$D$2,"",ROW(A3))</f>
        <v>3</v>
      </c>
      <c r="B10" s="5">
        <f t="shared" si="2"/>
        <v>4320</v>
      </c>
      <c r="C10" s="5">
        <f>IF(A10="","",IF(A10&gt;B$3,(A10-B$3)*D$1*12,0))</f>
        <v>0</v>
      </c>
      <c r="D10" s="7">
        <f>IF(A10="","",IF(A10&gt;B$3,FV(D$3/12,(A10-B$3)*12,D$1,-FV(B$4/12,B$3*12,-B$2,-B$1)),FV(B$4/12,A10*12,-B$2,-B$1)))</f>
        <v>4864.2669291717202</v>
      </c>
      <c r="E10" s="5">
        <f>IF(A10="","",D10-((D10-B10)/4))</f>
        <v>4728.2001968787899</v>
      </c>
      <c r="F10" s="5">
        <f>IF(A10="","",D10+C10-B10)</f>
        <v>544.26692917172022</v>
      </c>
      <c r="G10" s="5">
        <f t="shared" si="0"/>
        <v>136.06673229293006</v>
      </c>
      <c r="H10" s="5">
        <f t="shared" si="1"/>
        <v>408.20019687879017</v>
      </c>
    </row>
    <row r="11" spans="1:9" ht="24" customHeight="1" x14ac:dyDescent="0.25">
      <c r="A11" s="1">
        <f>IF(ROW(A4)&gt;$B$3+$D$2,"",ROW(A4))</f>
        <v>4</v>
      </c>
      <c r="B11" s="5">
        <f t="shared" si="2"/>
        <v>5760</v>
      </c>
      <c r="C11" s="5">
        <f>IF(A11="","",IF(A11&gt;B$3,(A11-B$3)*D$1*12,0))</f>
        <v>0</v>
      </c>
      <c r="D11" s="7">
        <f>IF(A11="","",IF(A11&gt;B$3,FV(D$3/12,(A11-B$3)*12,D$1,-FV(B$4/12,B$3*12,-B$2,-B$1)),FV(B$4/12,A11*12,-B$2,-B$1)))</f>
        <v>6761.9898078082351</v>
      </c>
      <c r="E11" s="5">
        <f>IF(A11="","",D11-((D11-B11)/4))</f>
        <v>6511.4923558561768</v>
      </c>
      <c r="F11" s="5">
        <f>IF(A11="","",D11+C11-B11)</f>
        <v>1001.9898078082351</v>
      </c>
      <c r="G11" s="5">
        <f t="shared" si="0"/>
        <v>250.49745195205878</v>
      </c>
      <c r="H11" s="5">
        <f t="shared" si="1"/>
        <v>751.49235585617635</v>
      </c>
    </row>
    <row r="12" spans="1:9" ht="24" customHeight="1" x14ac:dyDescent="0.25">
      <c r="A12" s="1">
        <f>IF(ROW(A5)&gt;$B$3+$D$2,"",ROW(A5))</f>
        <v>5</v>
      </c>
      <c r="B12" s="5">
        <f t="shared" si="2"/>
        <v>7200</v>
      </c>
      <c r="C12" s="5">
        <f>IF(A12="","",IF(A12&gt;B$3,(A12-B$3)*D$1*12,0))</f>
        <v>0</v>
      </c>
      <c r="D12" s="7">
        <f>IF(A12="","",IF(A12&gt;B$3,FV(D$3/12,(A12-B$3)*12,D$1,-FV(B$4/12,B$3*12,-B$2,-B$1)),FV(B$4/12,A12*12,-B$2,-B$1)))</f>
        <v>8817.2227494289091</v>
      </c>
      <c r="E12" s="5">
        <f>IF(A12="","",D12-((D12-B12)/4))</f>
        <v>8412.9170620716814</v>
      </c>
      <c r="F12" s="5">
        <f>IF(A12="","",D12+C12-B12)</f>
        <v>1617.2227494289091</v>
      </c>
      <c r="G12" s="5">
        <f t="shared" si="0"/>
        <v>404.30568735722727</v>
      </c>
      <c r="H12" s="5">
        <f t="shared" si="1"/>
        <v>1212.9170620716818</v>
      </c>
    </row>
    <row r="13" spans="1:9" ht="24" customHeight="1" x14ac:dyDescent="0.25">
      <c r="A13" s="1">
        <f>IF(ROW(A6)&gt;$B$3+$D$2,"",ROW(A6))</f>
        <v>6</v>
      </c>
      <c r="B13" s="5">
        <f t="shared" si="2"/>
        <v>8640</v>
      </c>
      <c r="C13" s="5">
        <f>IF(A13="","",IF(A13&gt;B$3,(A13-B$3)*D$1*12,0))</f>
        <v>0</v>
      </c>
      <c r="D13" s="7">
        <f>IF(A13="","",IF(A13&gt;B$3,FV(D$3/12,(A13-B$3)*12,D$1,-FV(B$4/12,B$3*12,-B$2,-B$1)),FV(B$4/12,A13*12,-B$2,-B$1)))</f>
        <v>11043.039011578645</v>
      </c>
      <c r="E13" s="5">
        <f>IF(A13="","",D13-((D13-B13)/4))</f>
        <v>10442.279258683984</v>
      </c>
      <c r="F13" s="5">
        <f>IF(A13="","",D13+C13-B13)</f>
        <v>2403.0390115786449</v>
      </c>
      <c r="G13" s="5">
        <f t="shared" si="0"/>
        <v>600.75975289466123</v>
      </c>
      <c r="H13" s="5">
        <f t="shared" si="1"/>
        <v>1802.2792586839837</v>
      </c>
    </row>
    <row r="14" spans="1:9" ht="24" customHeight="1" x14ac:dyDescent="0.25">
      <c r="A14" s="1">
        <f>IF(ROW(A7)&gt;$B$3+$D$2,"",ROW(A7))</f>
        <v>7</v>
      </c>
      <c r="B14" s="5">
        <f t="shared" si="2"/>
        <v>10080</v>
      </c>
      <c r="C14" s="5">
        <f>IF(A14="","",IF(A14&gt;B$3,(A14-B$3)*D$1*12,0))</f>
        <v>0</v>
      </c>
      <c r="D14" s="7">
        <f>IF(A14="","",IF(A14&gt;B$3,FV(D$3/12,(A14-B$3)*12,D$1,-FV(B$4/12,B$3*12,-B$2,-B$1)),FV(B$4/12,A14*12,-B$2,-B$1)))</f>
        <v>13453.596925730948</v>
      </c>
      <c r="E14" s="5">
        <f>IF(A14="","",D14-((D14-B14)/4))</f>
        <v>12610.197694298211</v>
      </c>
      <c r="F14" s="5">
        <f>IF(A14="","",D14+C14-B14)</f>
        <v>3373.596925730948</v>
      </c>
      <c r="G14" s="5">
        <f t="shared" si="0"/>
        <v>843.399231432737</v>
      </c>
      <c r="H14" s="5">
        <f t="shared" si="1"/>
        <v>2530.197694298211</v>
      </c>
    </row>
    <row r="15" spans="1:9" ht="24" customHeight="1" x14ac:dyDescent="0.25">
      <c r="A15" s="1">
        <f>IF(ROW(A8)&gt;$B$3+$D$2,"",ROW(A8))</f>
        <v>8</v>
      </c>
      <c r="B15" s="5">
        <f t="shared" si="2"/>
        <v>11520</v>
      </c>
      <c r="C15" s="5">
        <f>IF(A15="","",IF(A15&gt;B$3,(A15-B$3)*D$1*12,0))</f>
        <v>0</v>
      </c>
      <c r="D15" s="7">
        <f>IF(A15="","",IF(A15&gt;B$3,FV(D$3/12,(A15-B$3)*12,D$1,-FV(B$4/12,B$3*12,-B$2,-B$1)),FV(B$4/12,A15*12,-B$2,-B$1)))</f>
        <v>16064.229957888832</v>
      </c>
      <c r="E15" s="5">
        <f>IF(A15="","",D15-((D15-B15)/4))</f>
        <v>14928.172468416624</v>
      </c>
      <c r="F15" s="5">
        <f>IF(A15="","",D15+C15-B15)</f>
        <v>4544.2299578888324</v>
      </c>
      <c r="G15" s="5">
        <f t="shared" si="0"/>
        <v>1136.0574894722081</v>
      </c>
      <c r="H15" s="5">
        <f t="shared" si="1"/>
        <v>3408.1724684166243</v>
      </c>
    </row>
    <row r="16" spans="1:9" ht="24" customHeight="1" x14ac:dyDescent="0.25">
      <c r="A16" s="1">
        <f>IF(ROW(A9)&gt;$B$3+$D$2,"",ROW(A9))</f>
        <v>9</v>
      </c>
      <c r="B16" s="5">
        <f t="shared" si="2"/>
        <v>12960</v>
      </c>
      <c r="C16" s="5">
        <f>IF(A16="","",IF(A16&gt;B$3,(A16-B$3)*D$1*12,0))</f>
        <v>0</v>
      </c>
      <c r="D16" s="7">
        <f>IF(A16="","",IF(A16&gt;B$3,FV(D$3/12,(A16-B$3)*12,D$1,-FV(B$4/12,B$3*12,-B$2,-B$1)),FV(B$4/12,A16*12,-B$2,-B$1)))</f>
        <v>18891.544244171208</v>
      </c>
      <c r="E16" s="5">
        <f>IF(A16="","",D16-((D16-B16)/4))</f>
        <v>17408.658183128406</v>
      </c>
      <c r="F16" s="5">
        <f>IF(A16="","",D16+C16-B16)</f>
        <v>5931.5442441712075</v>
      </c>
      <c r="G16" s="5">
        <f t="shared" si="0"/>
        <v>1482.8860610428019</v>
      </c>
      <c r="H16" s="5">
        <f t="shared" si="1"/>
        <v>4448.6581831284057</v>
      </c>
    </row>
    <row r="17" spans="1:8" ht="24" customHeight="1" x14ac:dyDescent="0.25">
      <c r="A17" s="1">
        <f>IF(ROW(A10)&gt;$B$3+$D$2,"",ROW(A10))</f>
        <v>10</v>
      </c>
      <c r="B17" s="5">
        <f t="shared" si="2"/>
        <v>14400</v>
      </c>
      <c r="C17" s="5">
        <f>IF(A17="","",IF(A17&gt;B$3,(A17-B$3)*D$1*12,0))</f>
        <v>0</v>
      </c>
      <c r="D17" s="7">
        <f>IF(A17="","",IF(A17&gt;B$3,FV(D$3/12,(A17-B$3)*12,D$1,-FV(B$4/12,B$3*12,-B$2,-B$1)),FV(B$4/12,A17*12,-B$2,-B$1)))</f>
        <v>21953.524221804859</v>
      </c>
      <c r="E17" s="5">
        <f>IF(A17="","",D17-((D17-B17)/4))</f>
        <v>20065.143166353642</v>
      </c>
      <c r="F17" s="5">
        <f>IF(A17="","",D17+C17-B17)</f>
        <v>7553.5242218048588</v>
      </c>
      <c r="G17" s="5">
        <f t="shared" si="0"/>
        <v>1888.3810554512147</v>
      </c>
      <c r="H17" s="5">
        <f t="shared" si="1"/>
        <v>5665.1431663536441</v>
      </c>
    </row>
    <row r="18" spans="1:8" ht="24" customHeight="1" x14ac:dyDescent="0.25">
      <c r="A18" s="1">
        <f>IF(ROW(A11)&gt;$B$3+$D$2,"",ROW(A11))</f>
        <v>11</v>
      </c>
      <c r="B18" s="5">
        <f t="shared" si="2"/>
        <v>15840</v>
      </c>
      <c r="C18" s="5">
        <f>IF(A18="","",IF(A18&gt;B$3,(A18-B$3)*D$1*12,0))</f>
        <v>0</v>
      </c>
      <c r="D18" s="7">
        <f>IF(A18="","",IF(A18&gt;B$3,FV(D$3/12,(A18-B$3)*12,D$1,-FV(B$4/12,B$3*12,-B$2,-B$1)),FV(B$4/12,A18*12,-B$2,-B$1)))</f>
        <v>25269.647027436567</v>
      </c>
      <c r="E18" s="5">
        <f>IF(A18="","",D18-((D18-B18)/4))</f>
        <v>22912.235270577425</v>
      </c>
      <c r="F18" s="5">
        <f>IF(A18="","",D18+C18-B18)</f>
        <v>9429.6470274365674</v>
      </c>
      <c r="G18" s="5">
        <f t="shared" si="0"/>
        <v>2357.4117568591419</v>
      </c>
      <c r="H18" s="5">
        <f t="shared" si="1"/>
        <v>7072.2352705774256</v>
      </c>
    </row>
    <row r="19" spans="1:8" ht="24" customHeight="1" x14ac:dyDescent="0.25">
      <c r="A19" s="1">
        <f>IF(ROW(A12)&gt;$B$3+$D$2,"",ROW(A12))</f>
        <v>12</v>
      </c>
      <c r="B19" s="5">
        <f t="shared" si="2"/>
        <v>17280</v>
      </c>
      <c r="C19" s="5">
        <f>IF(A19="","",IF(A19&gt;B$3,(A19-B$3)*D$1*12,0))</f>
        <v>0</v>
      </c>
      <c r="D19" s="7">
        <f>IF(A19="","",IF(A19&gt;B$3,FV(D$3/12,(A19-B$3)*12,D$1,-FV(B$4/12,B$3*12,-B$2,-B$1)),FV(B$4/12,A19*12,-B$2,-B$1)))</f>
        <v>28861.006390448842</v>
      </c>
      <c r="E19" s="5">
        <f>IF(A19="","",D19-((D19-B19)/4))</f>
        <v>25965.754792836633</v>
      </c>
      <c r="F19" s="5">
        <f>IF(A19="","",D19+C19-B19)</f>
        <v>11581.006390448842</v>
      </c>
      <c r="G19" s="5">
        <f t="shared" si="0"/>
        <v>2895.2515976122104</v>
      </c>
      <c r="H19" s="5">
        <f t="shared" si="1"/>
        <v>8685.7547928366312</v>
      </c>
    </row>
    <row r="20" spans="1:8" ht="24" customHeight="1" x14ac:dyDescent="0.25">
      <c r="A20" s="1">
        <f>IF(ROW(A13)&gt;$B$3+$D$2,"",ROW(A13))</f>
        <v>13</v>
      </c>
      <c r="B20" s="5">
        <f t="shared" si="2"/>
        <v>18720</v>
      </c>
      <c r="C20" s="5">
        <f>IF(A20="","",IF(A20&gt;B$3,(A20-B$3)*D$1*12,0))</f>
        <v>0</v>
      </c>
      <c r="D20" s="7">
        <f>IF(A20="","",IF(A20&gt;B$3,FV(D$3/12,(A20-B$3)*12,D$1,-FV(B$4/12,B$3*12,-B$2,-B$1)),FV(B$4/12,A20*12,-B$2,-B$1)))</f>
        <v>32750.446809359662</v>
      </c>
      <c r="E20" s="5">
        <f>IF(A20="","",D20-((D20-B20)/4))</f>
        <v>29242.835107019746</v>
      </c>
      <c r="F20" s="5">
        <f>IF(A20="","",D20+C20-B20)</f>
        <v>14030.446809359662</v>
      </c>
      <c r="G20" s="5">
        <f t="shared" si="0"/>
        <v>3507.6117023399156</v>
      </c>
      <c r="H20" s="5">
        <f t="shared" si="1"/>
        <v>10522.835107019746</v>
      </c>
    </row>
    <row r="21" spans="1:8" ht="24" customHeight="1" x14ac:dyDescent="0.25">
      <c r="A21" s="1">
        <f>IF(ROW(A14)&gt;$B$3+$D$2,"",ROW(A14))</f>
        <v>14</v>
      </c>
      <c r="B21" s="5">
        <f t="shared" si="2"/>
        <v>20160</v>
      </c>
      <c r="C21" s="5">
        <f>IF(A21="","",IF(A21&gt;B$3,(A21-B$3)*D$1*12,0))</f>
        <v>0</v>
      </c>
      <c r="D21" s="7">
        <f>IF(A21="","",IF(A21&gt;B$3,FV(D$3/12,(A21-B$3)*12,D$1,-FV(B$4/12,B$3*12,-B$2,-B$1)),FV(B$4/12,A21*12,-B$2,-B$1)))</f>
        <v>36962.708864797292</v>
      </c>
      <c r="E21" s="5">
        <f>IF(A21="","",D21-((D21-B21)/4))</f>
        <v>32762.031648597971</v>
      </c>
      <c r="F21" s="5">
        <f>IF(A21="","",D21+C21-B21)</f>
        <v>16802.708864797292</v>
      </c>
      <c r="G21" s="5">
        <f t="shared" si="0"/>
        <v>4200.6772161993231</v>
      </c>
      <c r="H21" s="5">
        <f t="shared" si="1"/>
        <v>12602.031648597969</v>
      </c>
    </row>
    <row r="22" spans="1:8" ht="24" customHeight="1" x14ac:dyDescent="0.25">
      <c r="A22" s="1">
        <f>IF(ROW(A15)&gt;$B$3+$D$2,"",ROW(A15))</f>
        <v>15</v>
      </c>
      <c r="B22" s="5">
        <f t="shared" si="2"/>
        <v>21600</v>
      </c>
      <c r="C22" s="5">
        <f>IF(A22="","",IF(A22&gt;B$3,(A22-B$3)*D$1*12,0))</f>
        <v>0</v>
      </c>
      <c r="D22" s="7">
        <f>IF(A22="","",IF(A22&gt;B$3,FV(D$3/12,(A22-B$3)*12,D$1,-FV(B$4/12,B$3*12,-B$2,-B$1)),FV(B$4/12,A22*12,-B$2,-B$1)))</f>
        <v>41524.586593380227</v>
      </c>
      <c r="E22" s="5">
        <f>IF(A22="","",D22-((D22-B22)/4))</f>
        <v>36543.43994503517</v>
      </c>
      <c r="F22" s="5">
        <f>IF(A22="","",D22+C22-B22)</f>
        <v>19924.586593380227</v>
      </c>
      <c r="G22" s="5">
        <f t="shared" si="0"/>
        <v>4981.1466483450567</v>
      </c>
      <c r="H22" s="5">
        <f t="shared" si="1"/>
        <v>14943.43994503517</v>
      </c>
    </row>
    <row r="23" spans="1:8" ht="24" customHeight="1" x14ac:dyDescent="0.25">
      <c r="A23" s="1">
        <f>IF(ROW(A16)&gt;$B$3+$D$2,"",ROW(A16))</f>
        <v>16</v>
      </c>
      <c r="B23" s="5">
        <f t="shared" si="2"/>
        <v>23040</v>
      </c>
      <c r="C23" s="5">
        <f>IF(A23="","",IF(A23&gt;B$3,(A23-B$3)*D$1*12,0))</f>
        <v>0</v>
      </c>
      <c r="D23" s="7">
        <f>IF(A23="","",IF(A23&gt;B$3,FV(D$3/12,(A23-B$3)*12,D$1,-FV(B$4/12,B$3*12,-B$2,-B$1)),FV(B$4/12,A23*12,-B$2,-B$1)))</f>
        <v>46465.097923551715</v>
      </c>
      <c r="E23" s="5">
        <f>IF(A23="","",D23-((D23-B23)/4))</f>
        <v>40608.823442663786</v>
      </c>
      <c r="F23" s="5">
        <f>IF(A23="","",D23+C23-B23)</f>
        <v>23425.097923551715</v>
      </c>
      <c r="G23" s="5">
        <f t="shared" ref="G23:G39" si="3">IF(A23="","",F23/4)</f>
        <v>5856.2744808879288</v>
      </c>
      <c r="H23" s="5">
        <f t="shared" ref="H23:H39" si="4">IF(A23="","",F23-G23)</f>
        <v>17568.823442663786</v>
      </c>
    </row>
    <row r="24" spans="1:8" ht="24" customHeight="1" x14ac:dyDescent="0.25">
      <c r="A24" s="1">
        <f>IF(ROW(A17)&gt;$B$3+$D$2,"",ROW(A17))</f>
        <v>17</v>
      </c>
      <c r="B24" s="5">
        <f t="shared" si="2"/>
        <v>24480</v>
      </c>
      <c r="C24" s="5">
        <f>IF(A24="","",IF(A24&gt;B$3,(A24-B$3)*D$1*12,0))</f>
        <v>0</v>
      </c>
      <c r="D24" s="7">
        <f>IF(A24="","",IF(A24&gt;B$3,FV(D$3/12,(A24-B$3)*12,D$1,-FV(B$4/12,B$3*12,-B$2,-B$1)),FV(B$4/12,A24*12,-B$2,-B$1)))</f>
        <v>51815.669257504334</v>
      </c>
      <c r="E24" s="5">
        <f>IF(A24="","",D24-((D24-B24)/4))</f>
        <v>44981.751943128249</v>
      </c>
      <c r="F24" s="5">
        <f>IF(A24="","",D24+C24-B24)</f>
        <v>27335.669257504334</v>
      </c>
      <c r="G24" s="5">
        <f t="shared" si="3"/>
        <v>6833.9173143760836</v>
      </c>
      <c r="H24" s="5">
        <f t="shared" si="4"/>
        <v>20501.751943128249</v>
      </c>
    </row>
    <row r="25" spans="1:8" ht="24" customHeight="1" x14ac:dyDescent="0.25">
      <c r="A25" s="1">
        <f>IF(ROW(A18)&gt;$B$3+$D$2,"",ROW(A18))</f>
        <v>18</v>
      </c>
      <c r="B25" s="5">
        <f t="shared" si="2"/>
        <v>25920</v>
      </c>
      <c r="C25" s="5">
        <f>IF(A25="","",IF(A25&gt;B$3,(A25-B$3)*D$1*12,0))</f>
        <v>0</v>
      </c>
      <c r="D25" s="7">
        <f>IF(A25="","",IF(A25&gt;B$3,FV(D$3/12,(A25-B$3)*12,D$1,-FV(B$4/12,B$3*12,-B$2,-B$1)),FV(B$4/12,A25*12,-B$2,-B$1)))</f>
        <v>57610.335373313443</v>
      </c>
      <c r="E25" s="5">
        <f>IF(A25="","",D25-((D25-B25)/4))</f>
        <v>49687.751529985078</v>
      </c>
      <c r="F25" s="5">
        <f>IF(A25="","",D25+C25-B25)</f>
        <v>31690.335373313443</v>
      </c>
      <c r="G25" s="5">
        <f t="shared" si="3"/>
        <v>7922.5838433283607</v>
      </c>
      <c r="H25" s="5">
        <f t="shared" si="4"/>
        <v>23767.751529985082</v>
      </c>
    </row>
    <row r="26" spans="1:8" ht="24" customHeight="1" x14ac:dyDescent="0.25">
      <c r="A26" s="1">
        <f>IF(ROW(A19)&gt;$B$3+$D$2,"",ROW(A19))</f>
        <v>19</v>
      </c>
      <c r="B26" s="5">
        <f t="shared" si="2"/>
        <v>27360</v>
      </c>
      <c r="C26" s="5">
        <f>IF(A26="","",IF(A26&gt;B$3,(A26-B$3)*D$1*12,0))</f>
        <v>0</v>
      </c>
      <c r="D26" s="7">
        <f>IF(A26="","",IF(A26&gt;B$3,FV(D$3/12,(A26-B$3)*12,D$1,-FV(B$4/12,B$3*12,-B$2,-B$1)),FV(B$4/12,A26*12,-B$2,-B$1)))</f>
        <v>63885.955918848878</v>
      </c>
      <c r="E26" s="5">
        <f>IF(A26="","",D26-((D26-B26)/4))</f>
        <v>54754.466939136662</v>
      </c>
      <c r="F26" s="5">
        <f>IF(A26="","",D26+C26-B26)</f>
        <v>36525.955918848878</v>
      </c>
      <c r="G26" s="5">
        <f t="shared" si="3"/>
        <v>9131.4889797122196</v>
      </c>
      <c r="H26" s="5">
        <f t="shared" si="4"/>
        <v>27394.466939136659</v>
      </c>
    </row>
    <row r="27" spans="1:8" ht="24" customHeight="1" x14ac:dyDescent="0.25">
      <c r="A27" s="1">
        <f>IF(ROW(A20)&gt;$B$3+$D$2,"",ROW(A20))</f>
        <v>20</v>
      </c>
      <c r="B27" s="5">
        <f t="shared" si="2"/>
        <v>28800</v>
      </c>
      <c r="C27" s="5">
        <f>IF(A27="","",IF(A27&gt;B$3,(A27-B$3)*D$1*12,0))</f>
        <v>0</v>
      </c>
      <c r="D27" s="7">
        <f>IF(A27="","",IF(A27&gt;B$3,FV(D$3/12,(A27-B$3)*12,D$1,-FV(B$4/12,B$3*12,-B$2,-B$1)),FV(B$4/12,A27*12,-B$2,-B$1)))</f>
        <v>70682.449874574857</v>
      </c>
      <c r="E27" s="5">
        <f>IF(A27="","",D27-((D27-B27)/4))</f>
        <v>60211.837405931146</v>
      </c>
      <c r="F27" s="5">
        <f>IF(A27="","",D27+C27-B27)</f>
        <v>41882.449874574857</v>
      </c>
      <c r="G27" s="5">
        <f t="shared" si="3"/>
        <v>10470.612468643714</v>
      </c>
      <c r="H27" s="5">
        <f t="shared" si="4"/>
        <v>31411.837405931143</v>
      </c>
    </row>
    <row r="28" spans="1:8" ht="24" customHeight="1" x14ac:dyDescent="0.25">
      <c r="A28" s="1">
        <f>IF(ROW(A21)&gt;$B$3+$D$2,"",ROW(A21))</f>
        <v>21</v>
      </c>
      <c r="B28" s="5">
        <f t="shared" si="2"/>
        <v>30240</v>
      </c>
      <c r="C28" s="5">
        <f>IF(A28="","",IF(A28&gt;B$3,(A28-B$3)*D$1*12,0))</f>
        <v>0</v>
      </c>
      <c r="D28" s="7">
        <f>IF(A28="","",IF(A28&gt;B$3,FV(D$3/12,(A28-B$3)*12,D$1,-FV(B$4/12,B$3*12,-B$2,-B$1)),FV(B$4/12,A28*12,-B$2,-B$1)))</f>
        <v>78043.049476646294</v>
      </c>
      <c r="E28" s="5">
        <f>IF(A28="","",D28-((D28-B28)/4))</f>
        <v>66092.287107484721</v>
      </c>
      <c r="F28" s="5">
        <f>IF(A28="","",D28+C28-B28)</f>
        <v>47803.049476646294</v>
      </c>
      <c r="G28" s="5">
        <f t="shared" si="3"/>
        <v>11950.762369161574</v>
      </c>
      <c r="H28" s="5">
        <f t="shared" si="4"/>
        <v>35852.287107484721</v>
      </c>
    </row>
    <row r="29" spans="1:8" ht="24" customHeight="1" x14ac:dyDescent="0.25">
      <c r="A29" s="1">
        <f>IF(ROW(A22)&gt;$B$3+$D$2,"",ROW(A22))</f>
        <v>22</v>
      </c>
      <c r="B29" s="5">
        <f t="shared" si="2"/>
        <v>31680</v>
      </c>
      <c r="C29" s="5">
        <f>IF(A29="","",IF(A29&gt;B$3,(A29-B$3)*D$1*12,0))</f>
        <v>0</v>
      </c>
      <c r="D29" s="7">
        <f>IF(A29="","",IF(A29&gt;B$3,FV(D$3/12,(A29-B$3)*12,D$1,-FV(B$4/12,B$3*12,-B$2,-B$1)),FV(B$4/12,A29*12,-B$2,-B$1)))</f>
        <v>86014.5752154972</v>
      </c>
      <c r="E29" s="5">
        <f>IF(A29="","",D29-((D29-B29)/4))</f>
        <v>72430.931411622907</v>
      </c>
      <c r="F29" s="5">
        <f>IF(A29="","",D29+C29-B29)</f>
        <v>54334.5752154972</v>
      </c>
      <c r="G29" s="5">
        <f t="shared" si="3"/>
        <v>13583.6438038743</v>
      </c>
      <c r="H29" s="5">
        <f t="shared" si="4"/>
        <v>40750.9314116229</v>
      </c>
    </row>
    <row r="30" spans="1:8" ht="24" customHeight="1" x14ac:dyDescent="0.25">
      <c r="A30" s="1">
        <f>IF(ROW(A23)&gt;$B$3+$D$2,"",ROW(A23))</f>
        <v>23</v>
      </c>
      <c r="B30" s="5">
        <f t="shared" si="2"/>
        <v>33120</v>
      </c>
      <c r="C30" s="5">
        <f>IF(A30="","",IF(A30&gt;B$3,(A30-B$3)*D$1*12,0))</f>
        <v>0</v>
      </c>
      <c r="D30" s="7">
        <f>IF(A30="","",IF(A30&gt;B$3,FV(D$3/12,(A30-B$3)*12,D$1,-FV(B$4/12,B$3*12,-B$2,-B$1)),FV(B$4/12,A30*12,-B$2,-B$1)))</f>
        <v>94647.733659176127</v>
      </c>
      <c r="E30" s="5">
        <f>IF(A30="","",D30-((D30-B30)/4))</f>
        <v>79265.800244382088</v>
      </c>
      <c r="F30" s="5">
        <f>IF(A30="","",D30+C30-B30)</f>
        <v>61527.733659176127</v>
      </c>
      <c r="G30" s="5">
        <f t="shared" si="3"/>
        <v>15381.933414794032</v>
      </c>
      <c r="H30" s="5">
        <f t="shared" si="4"/>
        <v>46145.800244382095</v>
      </c>
    </row>
    <row r="31" spans="1:8" ht="24" customHeight="1" x14ac:dyDescent="0.25">
      <c r="A31" s="1">
        <f>IF(ROW(A24)&gt;$B$3+$D$2,"",ROW(A24))</f>
        <v>24</v>
      </c>
      <c r="B31" s="5">
        <f t="shared" si="2"/>
        <v>34560</v>
      </c>
      <c r="C31" s="5">
        <f>IF(A31="","",IF(A31&gt;B$3,(A31-B$3)*D$1*12,0))</f>
        <v>0</v>
      </c>
      <c r="D31" s="7">
        <f>IF(A31="","",IF(A31&gt;B$3,FV(D$3/12,(A31-B$3)*12,D$1,-FV(B$4/12,B$3*12,-B$2,-B$1)),FV(B$4/12,A31*12,-B$2,-B$1)))</f>
        <v>103997.43999587149</v>
      </c>
      <c r="E31" s="5">
        <f>IF(A31="","",D31-((D31-B31)/4))</f>
        <v>86638.079996903616</v>
      </c>
      <c r="F31" s="5">
        <f>IF(A31="","",D31+C31-B31)</f>
        <v>69437.439995871493</v>
      </c>
      <c r="G31" s="5">
        <f t="shared" si="3"/>
        <v>17359.359998967873</v>
      </c>
      <c r="H31" s="5">
        <f t="shared" si="4"/>
        <v>52078.079996903616</v>
      </c>
    </row>
    <row r="32" spans="1:8" ht="24" customHeight="1" x14ac:dyDescent="0.25">
      <c r="A32" s="1">
        <f>IF(ROW(A25)&gt;$B$3+$D$2,"",ROW(A25))</f>
        <v>25</v>
      </c>
      <c r="B32" s="5">
        <f t="shared" si="2"/>
        <v>36000</v>
      </c>
      <c r="C32" s="5">
        <f>IF(A32="","",IF(A32&gt;B$3,(A32-B$3)*D$1*12,0))</f>
        <v>0</v>
      </c>
      <c r="D32" s="7">
        <f>IF(A32="","",IF(A32&gt;B$3,FV(D$3/12,(A32-B$3)*12,D$1,-FV(B$4/12,B$3*12,-B$2,-B$1)),FV(B$4/12,A32*12,-B$2,-B$1)))</f>
        <v>114123.16734730762</v>
      </c>
      <c r="E32" s="5">
        <f>IF(A32="","",D32-((D32-B32)/4))</f>
        <v>94592.375510480721</v>
      </c>
      <c r="F32" s="5">
        <f>IF(A32="","",D32+C32-B32)</f>
        <v>78123.167347307623</v>
      </c>
      <c r="G32" s="5">
        <f t="shared" si="3"/>
        <v>19530.791836826906</v>
      </c>
      <c r="H32" s="5">
        <f t="shared" si="4"/>
        <v>58592.375510480721</v>
      </c>
    </row>
    <row r="33" spans="1:8" ht="24" customHeight="1" x14ac:dyDescent="0.25">
      <c r="A33" s="1">
        <f>IF(ROW(A26)&gt;$B$3+$D$2,"",ROW(A26))</f>
        <v>26</v>
      </c>
      <c r="B33" s="5">
        <f t="shared" si="2"/>
        <v>37440</v>
      </c>
      <c r="C33" s="5">
        <f>IF(A33="","",IF(A33&gt;B$3,(A33-B$3)*D$1*12,0))</f>
        <v>0</v>
      </c>
      <c r="D33" s="7">
        <f>IF(A33="","",IF(A33&gt;B$3,FV(D$3/12,(A33-B$3)*12,D$1,-FV(B$4/12,B$3*12,-B$2,-B$1)),FV(B$4/12,A33*12,-B$2,-B$1)))</f>
        <v>125089.32507498028</v>
      </c>
      <c r="E33" s="5">
        <f>IF(A33="","",D33-((D33-B33)/4))</f>
        <v>103176.99380623522</v>
      </c>
      <c r="F33" s="5">
        <f>IF(A33="","",D33+C33-B33)</f>
        <v>87649.325074980283</v>
      </c>
      <c r="G33" s="5">
        <f t="shared" si="3"/>
        <v>21912.331268745071</v>
      </c>
      <c r="H33" s="5">
        <f t="shared" si="4"/>
        <v>65736.993806235216</v>
      </c>
    </row>
    <row r="34" spans="1:8" ht="24" customHeight="1" x14ac:dyDescent="0.25">
      <c r="A34" s="1">
        <f>IF(ROW(A27)&gt;$B$3+$D$2,"",ROW(A27))</f>
        <v>27</v>
      </c>
      <c r="B34" s="5">
        <f t="shared" si="2"/>
        <v>38880</v>
      </c>
      <c r="C34" s="5">
        <f>IF(A34="","",IF(A34&gt;B$3,(A34-B$3)*D$1*12,0))</f>
        <v>0</v>
      </c>
      <c r="D34" s="7">
        <f>IF(A34="","",IF(A34&gt;B$3,FV(D$3/12,(A34-B$3)*12,D$1,-FV(B$4/12,B$3*12,-B$2,-B$1)),FV(B$4/12,A34*12,-B$2,-B$1)))</f>
        <v>136965.66848562311</v>
      </c>
      <c r="E34" s="5">
        <f>IF(A34="","",D34-((D34-B34)/4))</f>
        <v>112444.25136421734</v>
      </c>
      <c r="F34" s="5">
        <f>IF(A34="","",D34+C34-B34)</f>
        <v>98085.668485623115</v>
      </c>
      <c r="G34" s="5">
        <f t="shared" si="3"/>
        <v>24521.417121405779</v>
      </c>
      <c r="H34" s="5">
        <f t="shared" si="4"/>
        <v>73564.251364217344</v>
      </c>
    </row>
    <row r="35" spans="1:8" ht="24" customHeight="1" x14ac:dyDescent="0.25">
      <c r="A35" s="1">
        <f>IF(ROW(A28)&gt;$B$3+$D$2,"",ROW(A28))</f>
        <v>28</v>
      </c>
      <c r="B35" s="5">
        <f t="shared" si="2"/>
        <v>40320</v>
      </c>
      <c r="C35" s="5">
        <f>IF(A35="","",IF(A35&gt;B$3,(A35-B$3)*D$1*12,0))</f>
        <v>0</v>
      </c>
      <c r="D35" s="7">
        <f>IF(A35="","",IF(A35&gt;B$3,FV(D$3/12,(A35-B$3)*12,D$1,-FV(B$4/12,B$3*12,-B$2,-B$1)),FV(B$4/12,A35*12,-B$2,-B$1)))</f>
        <v>149827.74254202595</v>
      </c>
      <c r="E35" s="5">
        <f>IF(A35="","",D35-((D35-B35)/4))</f>
        <v>122450.80690651946</v>
      </c>
      <c r="F35" s="5">
        <f>IF(A35="","",D35+C35-B35)</f>
        <v>109507.74254202595</v>
      </c>
      <c r="G35" s="5">
        <f t="shared" si="3"/>
        <v>27376.935635506488</v>
      </c>
      <c r="H35" s="5">
        <f t="shared" si="4"/>
        <v>82130.806906519458</v>
      </c>
    </row>
    <row r="36" spans="1:8" ht="24" customHeight="1" x14ac:dyDescent="0.25">
      <c r="A36" s="1">
        <f>IF(ROW(A29)&gt;$B$3+$D$2,"",ROW(A29))</f>
        <v>29</v>
      </c>
      <c r="B36" s="5">
        <f t="shared" si="2"/>
        <v>41760</v>
      </c>
      <c r="C36" s="5">
        <f>IF(A36="","",IF(A36&gt;B$3,(A36-B$3)*D$1*12,0))</f>
        <v>0</v>
      </c>
      <c r="D36" s="7">
        <f>IF(A36="","",IF(A36&gt;B$3,FV(D$3/12,(A36-B$3)*12,D$1,-FV(B$4/12,B$3*12,-B$2,-B$1)),FV(B$4/12,A36*12,-B$2,-B$1)))</f>
        <v>163757.36240163184</v>
      </c>
      <c r="E36" s="5">
        <f>IF(A36="","",D36-((D36-B36)/4))</f>
        <v>133258.02180122386</v>
      </c>
      <c r="F36" s="5">
        <f>IF(A36="","",D36+C36-B36)</f>
        <v>121997.36240163184</v>
      </c>
      <c r="G36" s="5">
        <f t="shared" si="3"/>
        <v>30499.340600407959</v>
      </c>
      <c r="H36" s="5">
        <f t="shared" si="4"/>
        <v>91498.021801223877</v>
      </c>
    </row>
    <row r="37" spans="1:8" ht="24" customHeight="1" x14ac:dyDescent="0.25">
      <c r="A37" s="1">
        <f>IF(ROW(A30)&gt;$B$3+$D$2,"",ROW(A30))</f>
        <v>30</v>
      </c>
      <c r="B37" s="5">
        <f t="shared" si="2"/>
        <v>43200</v>
      </c>
      <c r="C37" s="5">
        <f>IF(A37="","",IF(A37&gt;B$3,(A37-B$3)*D$1*12,0))</f>
        <v>0</v>
      </c>
      <c r="D37" s="7">
        <f>IF(A37="","",IF(A37&gt;B$3,FV(D$3/12,(A37-B$3)*12,D$1,-FV(B$4/12,B$3*12,-B$2,-B$1)),FV(B$4/12,A37*12,-B$2,-B$1)))</f>
        <v>178843.13383960116</v>
      </c>
      <c r="E37" s="5">
        <f>IF(A37="","",D37-((D37-B37)/4))</f>
        <v>144932.35037970086</v>
      </c>
      <c r="F37" s="5">
        <f>IF(A37="","",D37+C37-B37)</f>
        <v>135643.13383960116</v>
      </c>
      <c r="G37" s="5">
        <f t="shared" si="3"/>
        <v>33910.783459900289</v>
      </c>
      <c r="H37" s="5">
        <f t="shared" si="4"/>
        <v>101732.35037970086</v>
      </c>
    </row>
    <row r="38" spans="1:8" ht="24" customHeight="1" x14ac:dyDescent="0.25">
      <c r="A38" s="1">
        <f>IF(ROW(A31)&gt;$B$3+$D$2,"",ROW(A31))</f>
        <v>31</v>
      </c>
      <c r="B38" s="5">
        <f>IF(A38="","",B$1+B$2*12*IF(A38&lt;B$3,A38,B$3))</f>
        <v>43200</v>
      </c>
      <c r="C38" s="5">
        <f>IF(A38="","",IF(A38&gt;B$3,(A38-B$3)*D$1*12,0))</f>
        <v>1200</v>
      </c>
      <c r="D38" s="7">
        <f>IF(A38="","",IF(A38&gt;B$3,FV(D$3/12,(A38-B$3)*12,D$1,-FV(B$4/12,B$3*12,-B$2,-B$1)),FV(B$4/12,A38*12,-B$2,-B$1)))</f>
        <v>192442.0331420849</v>
      </c>
      <c r="E38" s="5">
        <f>IF(A38="","",D38-((D38-B38)/4))</f>
        <v>155131.52485656366</v>
      </c>
      <c r="F38" s="5">
        <f>IF(A38="","",D38+C38-B38)</f>
        <v>150442.0331420849</v>
      </c>
      <c r="G38" s="5">
        <f t="shared" si="3"/>
        <v>37610.508285521224</v>
      </c>
      <c r="H38" s="5">
        <f t="shared" si="4"/>
        <v>112831.52485656367</v>
      </c>
    </row>
    <row r="39" spans="1:8" ht="24" customHeight="1" x14ac:dyDescent="0.25">
      <c r="A39" s="1">
        <f>IF(ROW(A32)&gt;$B$3+$D$2,"",ROW(A32))</f>
        <v>32</v>
      </c>
      <c r="B39" s="5">
        <f t="shared" si="2"/>
        <v>43200</v>
      </c>
      <c r="C39" s="5">
        <f>IF(A39="","",IF(A39&gt;B$3,(A39-B$3)*D$1*12,0))</f>
        <v>2400</v>
      </c>
      <c r="D39" s="7">
        <f>IF(A39="","",IF(A39&gt;B$3,FV(D$3/12,(A39-B$3)*12,D$1,-FV(B$4/12,B$3*12,-B$2,-B$1)),FV(B$4/12,A39*12,-B$2,-B$1)))</f>
        <v>207169.63437979983</v>
      </c>
      <c r="E39" s="5">
        <f>IF(A39="","",D39-((D39-B39)/4))</f>
        <v>166177.22578484987</v>
      </c>
      <c r="F39" s="5">
        <f>IF(A39="","",D39+C39-B39)</f>
        <v>166369.63437979983</v>
      </c>
      <c r="G39" s="5">
        <f t="shared" si="3"/>
        <v>41592.408594949957</v>
      </c>
      <c r="H39" s="5">
        <f t="shared" si="4"/>
        <v>124777.22578484987</v>
      </c>
    </row>
    <row r="40" spans="1:8" ht="24" customHeight="1" x14ac:dyDescent="0.25">
      <c r="A40" s="1">
        <f>IF(ROW(A33)&gt;$B$3+$D$2,"",ROW(A33))</f>
        <v>33</v>
      </c>
      <c r="B40" s="5">
        <f t="shared" si="2"/>
        <v>43200</v>
      </c>
      <c r="C40" s="5">
        <f>IF(A40="","",IF(A40&gt;B$3,(A40-B$3)*D$1*12,0))</f>
        <v>3600</v>
      </c>
      <c r="D40" s="7">
        <f>IF(A40="","",IF(A40&gt;B$3,FV(D$3/12,(A40-B$3)*12,D$1,-FV(B$4/12,B$3*12,-B$2,-B$1)),FV(B$4/12,A40*12,-B$2,-B$1)))</f>
        <v>223119.61925670272</v>
      </c>
      <c r="E40" s="5">
        <f>IF(A40="","",D40-((D40-B40)/4))</f>
        <v>178139.71444252704</v>
      </c>
      <c r="F40" s="5">
        <f>IF(A40="","",D40+C40-B40)</f>
        <v>183519.61925670272</v>
      </c>
      <c r="G40" s="5">
        <f t="shared" ref="G40:G67" si="5">IF(A40="","",F40/4)</f>
        <v>45879.904814175679</v>
      </c>
      <c r="H40" s="5">
        <f t="shared" ref="H40:H67" si="6">IF(A40="","",F40-G40)</f>
        <v>137639.71444252704</v>
      </c>
    </row>
    <row r="41" spans="1:8" ht="24" customHeight="1" x14ac:dyDescent="0.25">
      <c r="A41" s="1">
        <f>IF(ROW(A34)&gt;$B$3+$D$2,"",ROW(A34))</f>
        <v>34</v>
      </c>
      <c r="B41" s="5">
        <f t="shared" si="2"/>
        <v>43200</v>
      </c>
      <c r="C41" s="5">
        <f>IF(A41="","",IF(A41&gt;B$3,(A41-B$3)*D$1*12,0))</f>
        <v>4800</v>
      </c>
      <c r="D41" s="7">
        <f>IF(A41="","",IF(A41&gt;B$3,FV(D$3/12,(A41-B$3)*12,D$1,-FV(B$4/12,B$3*12,-B$2,-B$1)),FV(B$4/12,A41*12,-B$2,-B$1)))</f>
        <v>240393.4450119758</v>
      </c>
      <c r="E41" s="5">
        <f>IF(A41="","",D41-((D41-B41)/4))</f>
        <v>191095.08375898184</v>
      </c>
      <c r="F41" s="5">
        <f>IF(A41="","",D41+C41-B41)</f>
        <v>201993.4450119758</v>
      </c>
      <c r="G41" s="5">
        <f t="shared" si="5"/>
        <v>50498.361252993949</v>
      </c>
      <c r="H41" s="5">
        <f t="shared" si="6"/>
        <v>151495.08375898184</v>
      </c>
    </row>
    <row r="42" spans="1:8" ht="24" customHeight="1" x14ac:dyDescent="0.25">
      <c r="A42" s="1">
        <f>IF(ROW(A35)&gt;$B$3+$D$2,"",ROW(A35))</f>
        <v>35</v>
      </c>
      <c r="B42" s="5">
        <f t="shared" si="2"/>
        <v>43200</v>
      </c>
      <c r="C42" s="5">
        <f>IF(A42="","",IF(A42&gt;B$3,(A42-B$3)*D$1*12,0))</f>
        <v>6000</v>
      </c>
      <c r="D42" s="7">
        <f>IF(A42="","",IF(A42&gt;B$3,FV(D$3/12,(A42-B$3)*12,D$1,-FV(B$4/12,B$3*12,-B$2,-B$1)),FV(B$4/12,A42*12,-B$2,-B$1)))</f>
        <v>259100.98978561547</v>
      </c>
      <c r="E42" s="5">
        <f>IF(A42="","",D42-((D42-B42)/4))</f>
        <v>205125.7423392116</v>
      </c>
      <c r="F42" s="5">
        <f>IF(A42="","",D42+C42-B42)</f>
        <v>221900.98978561547</v>
      </c>
      <c r="G42" s="5">
        <f t="shared" si="5"/>
        <v>55475.247446403868</v>
      </c>
      <c r="H42" s="5">
        <f t="shared" si="6"/>
        <v>166425.7423392116</v>
      </c>
    </row>
    <row r="43" spans="1:8" ht="24" customHeight="1" x14ac:dyDescent="0.25">
      <c r="A43" s="1">
        <f>IF(ROW(A36)&gt;$B$3+$D$2,"",ROW(A36))</f>
        <v>36</v>
      </c>
      <c r="B43" s="5">
        <f t="shared" si="2"/>
        <v>43200</v>
      </c>
      <c r="C43" s="5">
        <f>IF(A43="","",IF(A43&gt;B$3,(A43-B$3)*D$1*12,0))</f>
        <v>7200</v>
      </c>
      <c r="D43" s="7">
        <f>IF(A43="","",IF(A43&gt;B$3,FV(D$3/12,(A43-B$3)*12,D$1,-FV(B$4/12,B$3*12,-B$2,-B$1)),FV(B$4/12,A43*12,-B$2,-B$1)))</f>
        <v>279361.25154904654</v>
      </c>
      <c r="E43" s="5">
        <f>IF(A43="","",D43-((D43-B43)/4))</f>
        <v>220320.93866178492</v>
      </c>
      <c r="F43" s="5">
        <f>IF(A43="","",D43+C43-B43)</f>
        <v>243361.25154904654</v>
      </c>
      <c r="G43" s="5">
        <f t="shared" si="5"/>
        <v>60840.312887261636</v>
      </c>
      <c r="H43" s="5">
        <f t="shared" si="6"/>
        <v>182520.93866178492</v>
      </c>
    </row>
    <row r="44" spans="1:8" ht="24" customHeight="1" x14ac:dyDescent="0.25">
      <c r="A44" s="1">
        <f>IF(ROW(A37)&gt;$B$3+$D$2,"",ROW(A37))</f>
        <v>37</v>
      </c>
      <c r="B44" s="5">
        <f t="shared" si="2"/>
        <v>43200</v>
      </c>
      <c r="C44" s="5">
        <f>IF(A44="","",IF(A44&gt;B$3,(A44-B$3)*D$1*12,0))</f>
        <v>8400</v>
      </c>
      <c r="D44" s="7">
        <f>IF(A44="","",IF(A44&gt;B$3,FV(D$3/12,(A44-B$3)*12,D$1,-FV(B$4/12,B$3*12,-B$2,-B$1)),FV(B$4/12,A44*12,-B$2,-B$1)))</f>
        <v>301303.10504663351</v>
      </c>
      <c r="E44" s="5">
        <f>IF(A44="","",D44-((D44-B44)/4))</f>
        <v>236777.32878497514</v>
      </c>
      <c r="F44" s="5">
        <f>IF(A44="","",D44+C44-B44)</f>
        <v>266503.10504663351</v>
      </c>
      <c r="G44" s="5">
        <f t="shared" si="5"/>
        <v>66625.776261658379</v>
      </c>
      <c r="H44" s="5">
        <f t="shared" si="6"/>
        <v>199877.32878497514</v>
      </c>
    </row>
    <row r="45" spans="1:8" ht="24" customHeight="1" x14ac:dyDescent="0.25">
      <c r="A45" s="1">
        <f>IF(ROW(A38)&gt;$B$3+$D$2,"",ROW(A38))</f>
        <v>38</v>
      </c>
      <c r="B45" s="5">
        <f t="shared" si="2"/>
        <v>43200</v>
      </c>
      <c r="C45" s="5">
        <f>IF(A45="","",IF(A45&gt;B$3,(A45-B$3)*D$1*12,0))</f>
        <v>9600</v>
      </c>
      <c r="D45" s="7">
        <f>IF(A45="","",IF(A45&gt;B$3,FV(D$3/12,(A45-B$3)*12,D$1,-FV(B$4/12,B$3*12,-B$2,-B$1)),FV(B$4/12,A45*12,-B$2,-B$1)))</f>
        <v>325066.12156296283</v>
      </c>
      <c r="E45" s="5">
        <f>IF(A45="","",D45-((D45-B45)/4))</f>
        <v>254599.59117222211</v>
      </c>
      <c r="F45" s="5">
        <f>IF(A45="","",D45+C45-B45)</f>
        <v>291466.12156296283</v>
      </c>
      <c r="G45" s="5">
        <f t="shared" si="5"/>
        <v>72866.530390740707</v>
      </c>
      <c r="H45" s="5">
        <f t="shared" si="6"/>
        <v>218599.59117222211</v>
      </c>
    </row>
    <row r="46" spans="1:8" ht="24" customHeight="1" x14ac:dyDescent="0.25">
      <c r="A46" s="1">
        <f>IF(ROW(A39)&gt;$B$3+$D$2,"",ROW(A39))</f>
        <v>39</v>
      </c>
      <c r="B46" s="5">
        <f t="shared" si="2"/>
        <v>43200</v>
      </c>
      <c r="C46" s="5">
        <f>IF(A46="","",IF(A46&gt;B$3,(A46-B$3)*D$1*12,0))</f>
        <v>10800</v>
      </c>
      <c r="D46" s="7">
        <f>IF(A46="","",IF(A46&gt;B$3,FV(D$3/12,(A46-B$3)*12,D$1,-FV(B$4/12,B$3*12,-B$2,-B$1)),FV(B$4/12,A46*12,-B$2,-B$1)))</f>
        <v>350801.45673040615</v>
      </c>
      <c r="E46" s="5">
        <f>IF(A46="","",D46-((D46-B46)/4))</f>
        <v>273901.09254780458</v>
      </c>
      <c r="F46" s="5">
        <f>IF(A46="","",D46+C46-B46)</f>
        <v>318401.45673040615</v>
      </c>
      <c r="G46" s="5">
        <f t="shared" si="5"/>
        <v>79600.364182601537</v>
      </c>
      <c r="H46" s="5">
        <f t="shared" si="6"/>
        <v>238801.09254780461</v>
      </c>
    </row>
    <row r="47" spans="1:8" ht="24" customHeight="1" x14ac:dyDescent="0.25">
      <c r="A47" s="1">
        <f>IF(ROW(A40)&gt;$B$3+$D$2,"",ROW(A40))</f>
        <v>40</v>
      </c>
      <c r="B47" s="5">
        <f t="shared" si="2"/>
        <v>43200</v>
      </c>
      <c r="C47" s="5">
        <f>IF(A47="","",IF(A47&gt;B$3,(A47-B$3)*D$1*12,0))</f>
        <v>12000</v>
      </c>
      <c r="D47" s="7">
        <f>IF(A47="","",IF(A47&gt;B$3,FV(D$3/12,(A47-B$3)*12,D$1,-FV(B$4/12,B$3*12,-B$2,-B$1)),FV(B$4/12,A47*12,-B$2,-B$1)))</f>
        <v>378672.81202427333</v>
      </c>
      <c r="E47" s="5">
        <f>IF(A47="","",D47-((D47-B47)/4))</f>
        <v>294804.60901820497</v>
      </c>
      <c r="F47" s="5">
        <f>IF(A47="","",D47+C47-B47)</f>
        <v>347472.81202427333</v>
      </c>
      <c r="G47" s="5">
        <f t="shared" si="5"/>
        <v>86868.203006068332</v>
      </c>
      <c r="H47" s="5">
        <f t="shared" si="6"/>
        <v>260604.609018205</v>
      </c>
    </row>
    <row r="48" spans="1:8" ht="24" customHeight="1" x14ac:dyDescent="0.25">
      <c r="A48" s="1">
        <f>IF(ROW(A41)&gt;$B$3+$D$2,"",ROW(A41))</f>
        <v>41</v>
      </c>
      <c r="B48" s="5">
        <f t="shared" si="2"/>
        <v>43200</v>
      </c>
      <c r="C48" s="5">
        <f>IF(A48="","",IF(A48&gt;B$3,(A48-B$3)*D$1*12,0))</f>
        <v>13200</v>
      </c>
      <c r="D48" s="7">
        <f>IF(A48="","",IF(A48&gt;B$3,FV(D$3/12,(A48-B$3)*12,D$1,-FV(B$4/12,B$3*12,-B$2,-B$1)),FV(B$4/12,A48*12,-B$2,-B$1)))</f>
        <v>408857.47606158833</v>
      </c>
      <c r="E48" s="5">
        <f>IF(A48="","",D48-((D48-B48)/4))</f>
        <v>317443.10704619123</v>
      </c>
      <c r="F48" s="5">
        <f>IF(A48="","",D48+C48-B48)</f>
        <v>378857.47606158833</v>
      </c>
      <c r="G48" s="5">
        <f t="shared" si="5"/>
        <v>94714.369015397082</v>
      </c>
      <c r="H48" s="5">
        <f t="shared" si="6"/>
        <v>284143.10704619123</v>
      </c>
    </row>
    <row r="49" spans="1:8" ht="24" customHeight="1" x14ac:dyDescent="0.25">
      <c r="A49" s="1">
        <f>IF(ROW(A42)&gt;$B$3+$D$2,"",ROW(A42))</f>
        <v>42</v>
      </c>
      <c r="B49" s="5">
        <f t="shared" si="2"/>
        <v>43200</v>
      </c>
      <c r="C49" s="5">
        <f>IF(A49="","",IF(A49&gt;B$3,(A49-B$3)*D$1*12,0))</f>
        <v>14400</v>
      </c>
      <c r="D49" s="7">
        <f>IF(A49="","",IF(A49&gt;B$3,FV(D$3/12,(A49-B$3)*12,D$1,-FV(B$4/12,B$3*12,-B$2,-B$1)),FV(B$4/12,A49*12,-B$2,-B$1)))</f>
        <v>441547.45232715079</v>
      </c>
      <c r="E49" s="5">
        <f>IF(A49="","",D49-((D49-B49)/4))</f>
        <v>341960.58924536308</v>
      </c>
      <c r="F49" s="5">
        <f>IF(A49="","",D49+C49-B49)</f>
        <v>412747.45232715079</v>
      </c>
      <c r="G49" s="5">
        <f t="shared" si="5"/>
        <v>103186.8630817877</v>
      </c>
      <c r="H49" s="5">
        <f t="shared" si="6"/>
        <v>309560.58924536308</v>
      </c>
    </row>
    <row r="50" spans="1:8" ht="24" customHeight="1" x14ac:dyDescent="0.25">
      <c r="A50" s="1">
        <f>IF(ROW(A43)&gt;$B$3+$D$2,"",ROW(A43))</f>
        <v>43</v>
      </c>
      <c r="B50" s="5">
        <f t="shared" si="2"/>
        <v>43200</v>
      </c>
      <c r="C50" s="5">
        <f>IF(A50="","",IF(A50&gt;B$3,(A50-B$3)*D$1*12,0))</f>
        <v>15600</v>
      </c>
      <c r="D50" s="7">
        <f>IF(A50="","",IF(A50&gt;B$3,FV(D$3/12,(A50-B$3)*12,D$1,-FV(B$4/12,B$3*12,-B$2,-B$1)),FV(B$4/12,A50*12,-B$2,-B$1)))</f>
        <v>476950.68050030421</v>
      </c>
      <c r="E50" s="5">
        <f>IF(A50="","",D50-((D50-B50)/4))</f>
        <v>368513.01037522813</v>
      </c>
      <c r="F50" s="5">
        <f>IF(A50="","",D50+C50-B50)</f>
        <v>449350.68050030421</v>
      </c>
      <c r="G50" s="5">
        <f t="shared" si="5"/>
        <v>112337.67012507605</v>
      </c>
      <c r="H50" s="5">
        <f t="shared" si="6"/>
        <v>337013.01037522813</v>
      </c>
    </row>
    <row r="51" spans="1:8" ht="24" customHeight="1" x14ac:dyDescent="0.25">
      <c r="A51" s="1">
        <f>IF(ROW(A44)&gt;$B$3+$D$2,"",ROW(A44))</f>
        <v>44</v>
      </c>
      <c r="B51" s="5">
        <f t="shared" si="2"/>
        <v>43200</v>
      </c>
      <c r="C51" s="5">
        <f>IF(A51="","",IF(A51&gt;B$3,(A51-B$3)*D$1*12,0))</f>
        <v>16800</v>
      </c>
      <c r="D51" s="7">
        <f>IF(A51="","",IF(A51&gt;B$3,FV(D$3/12,(A51-B$3)*12,D$1,-FV(B$4/12,B$3*12,-B$2,-B$1)),FV(B$4/12,A51*12,-B$2,-B$1)))</f>
        <v>515292.35915122309</v>
      </c>
      <c r="E51" s="5">
        <f>IF(A51="","",D51-((D51-B51)/4))</f>
        <v>397269.26936341729</v>
      </c>
      <c r="F51" s="5">
        <f>IF(A51="","",D51+C51-B51)</f>
        <v>488892.35915122309</v>
      </c>
      <c r="G51" s="5">
        <f t="shared" si="5"/>
        <v>122223.08978780577</v>
      </c>
      <c r="H51" s="5">
        <f t="shared" si="6"/>
        <v>366669.26936341729</v>
      </c>
    </row>
    <row r="52" spans="1:8" ht="24" customHeight="1" x14ac:dyDescent="0.25">
      <c r="A52" s="1">
        <f>IF(ROW(A45)&gt;$B$3+$D$2,"",ROW(A45))</f>
        <v>45</v>
      </c>
      <c r="B52" s="5">
        <f t="shared" si="2"/>
        <v>43200</v>
      </c>
      <c r="C52" s="5">
        <f>IF(A52="","",IF(A52&gt;B$3,(A52-B$3)*D$1*12,0))</f>
        <v>18000</v>
      </c>
      <c r="D52" s="7">
        <f>IF(A52="","",IF(A52&gt;B$3,FV(D$3/12,(A52-B$3)*12,D$1,-FV(B$4/12,B$3*12,-B$2,-B$1)),FV(B$4/12,A52*12,-B$2,-B$1)))</f>
        <v>556816.37822034035</v>
      </c>
      <c r="E52" s="5">
        <f>IF(A52="","",D52-((D52-B52)/4))</f>
        <v>428412.28366525529</v>
      </c>
      <c r="F52" s="5">
        <f>IF(A52="","",D52+C52-B52)</f>
        <v>531616.37822034035</v>
      </c>
      <c r="G52" s="5">
        <f t="shared" si="5"/>
        <v>132904.09455508509</v>
      </c>
      <c r="H52" s="5">
        <f t="shared" si="6"/>
        <v>398712.28366525529</v>
      </c>
    </row>
    <row r="53" spans="1:8" ht="24" customHeight="1" x14ac:dyDescent="0.25">
      <c r="A53" s="1">
        <f>IF(ROW(A46)&gt;$B$3+$D$2,"",ROW(A46))</f>
        <v>46</v>
      </c>
      <c r="B53" s="5">
        <f t="shared" si="2"/>
        <v>43200</v>
      </c>
      <c r="C53" s="5">
        <f>IF(A53="","",IF(A53&gt;B$3,(A53-B$3)*D$1*12,0))</f>
        <v>19200</v>
      </c>
      <c r="D53" s="7">
        <f>IF(A53="","",IF(A53&gt;B$3,FV(D$3/12,(A53-B$3)*12,D$1,-FV(B$4/12,B$3*12,-B$2,-B$1)),FV(B$4/12,A53*12,-B$2,-B$1)))</f>
        <v>601786.87039285991</v>
      </c>
      <c r="E53" s="5">
        <f>IF(A53="","",D53-((D53-B53)/4))</f>
        <v>462140.15279464494</v>
      </c>
      <c r="F53" s="5">
        <f>IF(A53="","",D53+C53-B53)</f>
        <v>577786.87039285991</v>
      </c>
      <c r="G53" s="5">
        <f t="shared" si="5"/>
        <v>144446.71759821498</v>
      </c>
      <c r="H53" s="5">
        <f t="shared" si="6"/>
        <v>433340.15279464494</v>
      </c>
    </row>
    <row r="54" spans="1:8" ht="24" customHeight="1" x14ac:dyDescent="0.25">
      <c r="A54" s="1">
        <f>IF(ROW(A47)&gt;$B$3+$D$2,"",ROW(A47))</f>
        <v>47</v>
      </c>
      <c r="B54" s="5">
        <f t="shared" si="2"/>
        <v>43200</v>
      </c>
      <c r="C54" s="5">
        <f>IF(A54="","",IF(A54&gt;B$3,(A54-B$3)*D$1*12,0))</f>
        <v>20400</v>
      </c>
      <c r="D54" s="7">
        <f>IF(A54="","",IF(A54&gt;B$3,FV(D$3/12,(A54-B$3)*12,D$1,-FV(B$4/12,B$3*12,-B$2,-B$1)),FV(B$4/12,A54*12,-B$2,-B$1)))</f>
        <v>650489.89123658952</v>
      </c>
      <c r="E54" s="5">
        <f>IF(A54="","",D54-((D54-B54)/4))</f>
        <v>498667.41842744214</v>
      </c>
      <c r="F54" s="5">
        <f>IF(A54="","",D54+C54-B54)</f>
        <v>627689.89123658952</v>
      </c>
      <c r="G54" s="5">
        <f t="shared" si="5"/>
        <v>156922.47280914738</v>
      </c>
      <c r="H54" s="5">
        <f t="shared" si="6"/>
        <v>470767.41842744214</v>
      </c>
    </row>
    <row r="55" spans="1:8" ht="24" customHeight="1" x14ac:dyDescent="0.25">
      <c r="A55" s="1">
        <f>IF(ROW(A48)&gt;$B$3+$D$2,"",ROW(A48))</f>
        <v>48</v>
      </c>
      <c r="B55" s="5">
        <f t="shared" si="2"/>
        <v>43200</v>
      </c>
      <c r="C55" s="5">
        <f>IF(A55="","",IF(A55&gt;B$3,(A55-B$3)*D$1*12,0))</f>
        <v>21600</v>
      </c>
      <c r="D55" s="7">
        <f>IF(A55="","",IF(A55&gt;B$3,FV(D$3/12,(A55-B$3)*12,D$1,-FV(B$4/12,B$3*12,-B$2,-B$1)),FV(B$4/12,A55*12,-B$2,-B$1)))</f>
        <v>703235.23879038473</v>
      </c>
      <c r="E55" s="5">
        <f>IF(A55="","",D55-((D55-B55)/4))</f>
        <v>538226.4290927886</v>
      </c>
      <c r="F55" s="5">
        <f>IF(A55="","",D55+C55-B55)</f>
        <v>681635.23879038473</v>
      </c>
      <c r="G55" s="5">
        <f t="shared" si="5"/>
        <v>170408.80969759618</v>
      </c>
      <c r="H55" s="5">
        <f t="shared" si="6"/>
        <v>511226.42909278854</v>
      </c>
    </row>
    <row r="56" spans="1:8" ht="24" customHeight="1" x14ac:dyDescent="0.25">
      <c r="A56" s="1">
        <f>IF(ROW(A49)&gt;$B$3+$D$2,"",ROW(A49))</f>
        <v>49</v>
      </c>
      <c r="B56" s="5">
        <f t="shared" si="2"/>
        <v>43200</v>
      </c>
      <c r="C56" s="5">
        <f>IF(A56="","",IF(A56&gt;B$3,(A56-B$3)*D$1*12,0))</f>
        <v>22800</v>
      </c>
      <c r="D56" s="7">
        <f>IF(A56="","",IF(A56&gt;B$3,FV(D$3/12,(A56-B$3)*12,D$1,-FV(B$4/12,B$3*12,-B$2,-B$1)),FV(B$4/12,A56*12,-B$2,-B$1)))</f>
        <v>760358.42417753546</v>
      </c>
      <c r="E56" s="5">
        <f>IF(A56="","",D56-((D56-B56)/4))</f>
        <v>581068.81813315162</v>
      </c>
      <c r="F56" s="5">
        <f>IF(A56="","",D56+C56-B56)</f>
        <v>739958.42417753546</v>
      </c>
      <c r="G56" s="5">
        <f t="shared" si="5"/>
        <v>184989.60604438387</v>
      </c>
      <c r="H56" s="5">
        <f t="shared" si="6"/>
        <v>554968.81813315162</v>
      </c>
    </row>
    <row r="57" spans="1:8" ht="24" customHeight="1" x14ac:dyDescent="0.25">
      <c r="A57" s="1">
        <f>IF(ROW(A50)&gt;$B$3+$D$2,"",ROW(A50))</f>
        <v>50</v>
      </c>
      <c r="B57" s="5">
        <f t="shared" si="2"/>
        <v>43200</v>
      </c>
      <c r="C57" s="5">
        <f>IF(A57="","",IF(A57&gt;B$3,(A57-B$3)*D$1*12,0))</f>
        <v>24000</v>
      </c>
      <c r="D57" s="7">
        <f>IF(A57="","",IF(A57&gt;B$3,FV(D$3/12,(A57-B$3)*12,D$1,-FV(B$4/12,B$3*12,-B$2,-B$1)),FV(B$4/12,A57*12,-B$2,-B$1)))</f>
        <v>822222.80577909388</v>
      </c>
      <c r="E57" s="5">
        <f>IF(A57="","",D57-((D57-B57)/4))</f>
        <v>627467.10433432041</v>
      </c>
      <c r="F57" s="5">
        <f>IF(A57="","",D57+C57-B57)</f>
        <v>803022.80577909388</v>
      </c>
      <c r="G57" s="5">
        <f t="shared" si="5"/>
        <v>200755.70144477347</v>
      </c>
      <c r="H57" s="5">
        <f t="shared" si="6"/>
        <v>602267.10433432041</v>
      </c>
    </row>
    <row r="58" spans="1:8" ht="24" customHeight="1" x14ac:dyDescent="0.25">
      <c r="A58" s="1">
        <f>IF(ROW(A51)&gt;$B$3+$D$2,"",ROW(A51))</f>
        <v>51</v>
      </c>
      <c r="B58" s="5">
        <f t="shared" si="2"/>
        <v>43200</v>
      </c>
      <c r="C58" s="5">
        <f>IF(A58="","",IF(A58&gt;B$3,(A58-B$3)*D$1*12,0))</f>
        <v>25200</v>
      </c>
      <c r="D58" s="7">
        <f>IF(A58="","",IF(A58&gt;B$3,FV(D$3/12,(A58-B$3)*12,D$1,-FV(B$4/12,B$3*12,-B$2,-B$1)),FV(B$4/12,A58*12,-B$2,-B$1)))</f>
        <v>889221.90054253314</v>
      </c>
      <c r="E58" s="5">
        <f>IF(A58="","",D58-((D58-B58)/4))</f>
        <v>677716.42540689989</v>
      </c>
      <c r="F58" s="5">
        <f>IF(A58="","",D58+C58-B58)</f>
        <v>871221.90054253314</v>
      </c>
      <c r="G58" s="5">
        <f t="shared" si="5"/>
        <v>217805.47513563329</v>
      </c>
      <c r="H58" s="5">
        <f t="shared" si="6"/>
        <v>653416.42540689989</v>
      </c>
    </row>
    <row r="59" spans="1:8" ht="24" customHeight="1" x14ac:dyDescent="0.25">
      <c r="A59" s="1">
        <f>IF(ROW(A52)&gt;$B$3+$D$2,"",ROW(A52))</f>
        <v>52</v>
      </c>
      <c r="B59" s="5">
        <f t="shared" si="2"/>
        <v>43200</v>
      </c>
      <c r="C59" s="5">
        <f>IF(A59="","",IF(A59&gt;B$3,(A59-B$3)*D$1*12,0))</f>
        <v>26400</v>
      </c>
      <c r="D59" s="7">
        <f>IF(A59="","",IF(A59&gt;B$3,FV(D$3/12,(A59-B$3)*12,D$1,-FV(B$4/12,B$3*12,-B$2,-B$1)),FV(B$4/12,A59*12,-B$2,-B$1)))</f>
        <v>961781.88712788734</v>
      </c>
      <c r="E59" s="5">
        <f>IF(A59="","",D59-((D59-B59)/4))</f>
        <v>732136.41534591548</v>
      </c>
      <c r="F59" s="5">
        <f>IF(A59="","",D59+C59-B59)</f>
        <v>944981.88712788734</v>
      </c>
      <c r="G59" s="5">
        <f t="shared" si="5"/>
        <v>236245.47178197184</v>
      </c>
      <c r="H59" s="5">
        <f t="shared" si="6"/>
        <v>708736.41534591548</v>
      </c>
    </row>
    <row r="60" spans="1:8" ht="24" customHeight="1" x14ac:dyDescent="0.25">
      <c r="A60" s="1">
        <f>IF(ROW(A53)&gt;$B$3+$D$2,"",ROW(A53))</f>
        <v>53</v>
      </c>
      <c r="B60" s="5">
        <f t="shared" si="2"/>
        <v>43200</v>
      </c>
      <c r="C60" s="5">
        <f>IF(A60="","",IF(A60&gt;B$3,(A60-B$3)*D$1*12,0))</f>
        <v>27600</v>
      </c>
      <c r="D60" s="7">
        <f>IF(A60="","",IF(A60&gt;B$3,FV(D$3/12,(A60-B$3)*12,D$1,-FV(B$4/12,B$3*12,-B$2,-B$1)),FV(B$4/12,A60*12,-B$2,-B$1)))</f>
        <v>1040364.3168137856</v>
      </c>
      <c r="E60" s="5">
        <f>IF(A60="","",D60-((D60-B60)/4))</f>
        <v>791073.23761033919</v>
      </c>
      <c r="F60" s="5">
        <f>IF(A60="","",D60+C60-B60)</f>
        <v>1024764.3168137856</v>
      </c>
      <c r="G60" s="5">
        <f t="shared" si="5"/>
        <v>256191.0792034464</v>
      </c>
      <c r="H60" s="5">
        <f t="shared" si="6"/>
        <v>768573.23761033919</v>
      </c>
    </row>
    <row r="61" spans="1:8" ht="24" customHeight="1" x14ac:dyDescent="0.25">
      <c r="A61" s="1">
        <f>IF(ROW(A54)&gt;$B$3+$D$2,"",ROW(A54))</f>
        <v>54</v>
      </c>
      <c r="B61" s="5">
        <f t="shared" si="2"/>
        <v>43200</v>
      </c>
      <c r="C61" s="5">
        <f>IF(A61="","",IF(A61&gt;B$3,(A61-B$3)*D$1*12,0))</f>
        <v>28800</v>
      </c>
      <c r="D61" s="7">
        <f>IF(A61="","",IF(A61&gt;B$3,FV(D$3/12,(A61-B$3)*12,D$1,-FV(B$4/12,B$3*12,-B$2,-B$1)),FV(B$4/12,A61*12,-B$2,-B$1)))</f>
        <v>1125469.0494073492</v>
      </c>
      <c r="E61" s="5">
        <f>IF(A61="","",D61-((D61-B61)/4))</f>
        <v>854901.78705551196</v>
      </c>
      <c r="F61" s="5">
        <f>IF(A61="","",D61+C61-B61)</f>
        <v>1111069.0494073492</v>
      </c>
      <c r="G61" s="5">
        <f t="shared" si="5"/>
        <v>277767.2623518373</v>
      </c>
      <c r="H61" s="5">
        <f t="shared" si="6"/>
        <v>833301.78705551196</v>
      </c>
    </row>
    <row r="62" spans="1:8" ht="24" customHeight="1" x14ac:dyDescent="0.25">
      <c r="A62" s="1">
        <f>IF(ROW(A55)&gt;$B$3+$D$2,"",ROW(A55))</f>
        <v>55</v>
      </c>
      <c r="B62" s="5">
        <f t="shared" si="2"/>
        <v>43200</v>
      </c>
      <c r="C62" s="5">
        <f>IF(A62="","",IF(A62&gt;B$3,(A62-B$3)*D$1*12,0))</f>
        <v>30000</v>
      </c>
      <c r="D62" s="7">
        <f>IF(A62="","",IF(A62&gt;B$3,FV(D$3/12,(A62-B$3)*12,D$1,-FV(B$4/12,B$3*12,-B$2,-B$1)),FV(B$4/12,A62*12,-B$2,-B$1)))</f>
        <v>1217637.4328331638</v>
      </c>
      <c r="E62" s="5">
        <f>IF(A62="","",D62-((D62-B62)/4))</f>
        <v>924028.07462487277</v>
      </c>
      <c r="F62" s="5">
        <f>IF(A62="","",D62+C62-B62)</f>
        <v>1204437.4328331638</v>
      </c>
      <c r="G62" s="5">
        <f t="shared" si="5"/>
        <v>301109.35820829094</v>
      </c>
      <c r="H62" s="5">
        <f t="shared" si="6"/>
        <v>903328.07462487277</v>
      </c>
    </row>
    <row r="63" spans="1:8" ht="24" customHeight="1" x14ac:dyDescent="0.25">
      <c r="A63" s="1">
        <f>IF(ROW(A56)&gt;$B$3+$D$2,"",ROW(A56))</f>
        <v>56</v>
      </c>
      <c r="B63" s="5">
        <f t="shared" si="2"/>
        <v>43200</v>
      </c>
      <c r="C63" s="5">
        <f>IF(A63="","",IF(A63&gt;B$3,(A63-B$3)*D$1*12,0))</f>
        <v>31200</v>
      </c>
      <c r="D63" s="7">
        <f>IF(A63="","",IF(A63&gt;B$3,FV(D$3/12,(A63-B$3)*12,D$1,-FV(B$4/12,B$3*12,-B$2,-B$1)),FV(B$4/12,A63*12,-B$2,-B$1)))</f>
        <v>1317455.7466265662</v>
      </c>
      <c r="E63" s="5">
        <f>IF(A63="","",D63-((D63-B63)/4))</f>
        <v>998891.80996992462</v>
      </c>
      <c r="F63" s="5">
        <f>IF(A63="","",D63+C63-B63)</f>
        <v>1305455.7466265662</v>
      </c>
      <c r="G63" s="5">
        <f t="shared" si="5"/>
        <v>326363.93665664154</v>
      </c>
      <c r="H63" s="5">
        <f t="shared" si="6"/>
        <v>979091.80996992462</v>
      </c>
    </row>
    <row r="64" spans="1:8" ht="24" customHeight="1" x14ac:dyDescent="0.25">
      <c r="A64" s="1">
        <f>IF(ROW(A57)&gt;$B$3+$D$2,"",ROW(A57))</f>
        <v>57</v>
      </c>
      <c r="B64" s="5">
        <f t="shared" si="2"/>
        <v>43200</v>
      </c>
      <c r="C64" s="5">
        <f>IF(A64="","",IF(A64&gt;B$3,(A64-B$3)*D$1*12,0))</f>
        <v>32400</v>
      </c>
      <c r="D64" s="7">
        <f>IF(A64="","",IF(A64&gt;B$3,FV(D$3/12,(A64-B$3)*12,D$1,-FV(B$4/12,B$3*12,-B$2,-B$1)),FV(B$4/12,A64*12,-B$2,-B$1)))</f>
        <v>1425558.9312351784</v>
      </c>
      <c r="E64" s="5">
        <f>IF(A64="","",D64-((D64-B64)/4))</f>
        <v>1079969.1984263838</v>
      </c>
      <c r="F64" s="5">
        <f>IF(A64="","",D64+C64-B64)</f>
        <v>1414758.9312351784</v>
      </c>
      <c r="G64" s="5">
        <f t="shared" si="5"/>
        <v>353689.73280879459</v>
      </c>
      <c r="H64" s="5">
        <f t="shared" si="6"/>
        <v>1061069.1984263838</v>
      </c>
    </row>
    <row r="65" spans="1:8" ht="24" customHeight="1" x14ac:dyDescent="0.25">
      <c r="A65" s="1">
        <f>IF(ROW(A58)&gt;$B$3+$D$2,"",ROW(A58))</f>
        <v>58</v>
      </c>
      <c r="B65" s="5">
        <f t="shared" si="2"/>
        <v>43200</v>
      </c>
      <c r="C65" s="5">
        <f>IF(A65="","",IF(A65&gt;B$3,(A65-B$3)*D$1*12,0))</f>
        <v>33600</v>
      </c>
      <c r="D65" s="7">
        <f>IF(A65="","",IF(A65&gt;B$3,FV(D$3/12,(A65-B$3)*12,D$1,-FV(B$4/12,B$3*12,-B$2,-B$1)),FV(B$4/12,A65*12,-B$2,-B$1)))</f>
        <v>1542634.6268506269</v>
      </c>
      <c r="E65" s="5">
        <f>IF(A65="","",D65-((D65-B65)/4))</f>
        <v>1167775.9701379701</v>
      </c>
      <c r="F65" s="5">
        <f>IF(A65="","",D65+C65-B65)</f>
        <v>1533034.6268506269</v>
      </c>
      <c r="G65" s="5">
        <f t="shared" si="5"/>
        <v>383258.65671265672</v>
      </c>
      <c r="H65" s="5">
        <f t="shared" si="6"/>
        <v>1149775.9701379701</v>
      </c>
    </row>
    <row r="66" spans="1:8" ht="24" customHeight="1" x14ac:dyDescent="0.25">
      <c r="A66" s="1">
        <f>IF(ROW(A59)&gt;$B$3+$D$2,"",ROW(A59))</f>
        <v>59</v>
      </c>
      <c r="B66" s="5">
        <f t="shared" si="2"/>
        <v>43200</v>
      </c>
      <c r="C66" s="5">
        <f>IF(A66="","",IF(A66&gt;B$3,(A66-B$3)*D$1*12,0))</f>
        <v>34800</v>
      </c>
      <c r="D66" s="7">
        <f>IF(A66="","",IF(A66&gt;B$3,FV(D$3/12,(A66-B$3)*12,D$1,-FV(B$4/12,B$3*12,-B$2,-B$1)),FV(B$4/12,A66*12,-B$2,-B$1)))</f>
        <v>1669427.5474613032</v>
      </c>
      <c r="E66" s="5">
        <f>IF(A66="","",D66-((D66-B66)/4))</f>
        <v>1262870.6605959774</v>
      </c>
      <c r="F66" s="5">
        <f>IF(A66="","",D66+C66-B66)</f>
        <v>1661027.5474613032</v>
      </c>
      <c r="G66" s="5">
        <f t="shared" si="5"/>
        <v>415256.8868653258</v>
      </c>
      <c r="H66" s="5">
        <f t="shared" si="6"/>
        <v>1245770.6605959774</v>
      </c>
    </row>
    <row r="67" spans="1:8" ht="24" customHeight="1" x14ac:dyDescent="0.25">
      <c r="A67" s="1">
        <f>IF(ROW(A60)&gt;$B$3+$D$2,"",ROW(A60))</f>
        <v>60</v>
      </c>
      <c r="B67" s="5">
        <f t="shared" si="2"/>
        <v>43200</v>
      </c>
      <c r="C67" s="5">
        <f>IF(A67="","",IF(A67&gt;B$3,(A67-B$3)*D$1*12,0))</f>
        <v>36000</v>
      </c>
      <c r="D67" s="7">
        <f>IF(A67="","",IF(A67&gt;B$3,FV(D$3/12,(A67-B$3)*12,D$1,-FV(B$4/12,B$3*12,-B$2,-B$1)),FV(B$4/12,A67*12,-B$2,-B$1)))</f>
        <v>1806744.2179493499</v>
      </c>
      <c r="E67" s="5">
        <f>IF(A67="","",D67-((D67-B67)/4))</f>
        <v>1365858.1634620125</v>
      </c>
      <c r="F67" s="5">
        <f>IF(A67="","",D67+C67-B67)</f>
        <v>1799544.2179493499</v>
      </c>
      <c r="G67" s="5">
        <f t="shared" si="5"/>
        <v>449886.05448733747</v>
      </c>
      <c r="H67" s="5">
        <f t="shared" si="6"/>
        <v>1349658.1634620125</v>
      </c>
    </row>
    <row r="68" spans="1:8" ht="24" customHeight="1" x14ac:dyDescent="0.25">
      <c r="B68" s="5"/>
      <c r="C68" s="7"/>
      <c r="D68" s="5"/>
      <c r="E68"/>
      <c r="F68"/>
      <c r="G68"/>
    </row>
    <row r="69" spans="1:8" ht="24" customHeight="1" x14ac:dyDescent="0.25">
      <c r="B69" s="5"/>
      <c r="C69" s="7"/>
      <c r="D69" s="5"/>
      <c r="E69"/>
      <c r="F69"/>
      <c r="G69"/>
    </row>
    <row r="70" spans="1:8" ht="24" customHeight="1" x14ac:dyDescent="0.25">
      <c r="B70" s="5"/>
      <c r="C70" s="7"/>
      <c r="D70" s="5"/>
      <c r="E70"/>
      <c r="F70"/>
      <c r="G70"/>
    </row>
    <row r="71" spans="1:8" ht="24" customHeight="1" x14ac:dyDescent="0.25">
      <c r="B71" s="5"/>
      <c r="C71" s="7"/>
      <c r="D71" s="5"/>
      <c r="E71"/>
      <c r="F71"/>
      <c r="G71"/>
    </row>
    <row r="72" spans="1:8" ht="24" customHeight="1" x14ac:dyDescent="0.25">
      <c r="B72" s="5"/>
      <c r="C72" s="7"/>
      <c r="D72" s="5"/>
      <c r="E72"/>
      <c r="F72"/>
      <c r="G72"/>
    </row>
    <row r="73" spans="1:8" ht="24" customHeight="1" x14ac:dyDescent="0.25">
      <c r="B73" s="5"/>
    </row>
    <row r="74" spans="1:8" ht="24" customHeight="1" x14ac:dyDescent="0.25">
      <c r="B74" s="5"/>
    </row>
    <row r="75" spans="1:8" ht="24" customHeight="1" x14ac:dyDescent="0.25">
      <c r="B75" s="5"/>
    </row>
    <row r="76" spans="1:8" ht="24" customHeight="1" x14ac:dyDescent="0.25">
      <c r="B76" s="5"/>
    </row>
    <row r="77" spans="1:8" ht="24" customHeight="1" x14ac:dyDescent="0.25">
      <c r="B77" s="5"/>
    </row>
    <row r="78" spans="1:8" ht="24" customHeight="1" x14ac:dyDescent="0.25">
      <c r="B78" s="5"/>
    </row>
    <row r="79" spans="1:8" ht="24" customHeight="1" x14ac:dyDescent="0.25">
      <c r="B79" s="5"/>
    </row>
    <row r="80" spans="1:8" ht="24" customHeight="1" x14ac:dyDescent="0.25">
      <c r="B80" s="5"/>
    </row>
    <row r="81" spans="2:2" ht="24" customHeight="1" x14ac:dyDescent="0.25">
      <c r="B81" s="5"/>
    </row>
    <row r="82" spans="2:2" ht="24" customHeight="1" x14ac:dyDescent="0.25">
      <c r="B82" s="5"/>
    </row>
    <row r="83" spans="2:2" ht="24" customHeight="1" x14ac:dyDescent="0.25">
      <c r="B83" s="5"/>
    </row>
    <row r="84" spans="2:2" ht="24" customHeight="1" x14ac:dyDescent="0.25">
      <c r="B84" s="5"/>
    </row>
    <row r="85" spans="2:2" ht="24" customHeight="1" x14ac:dyDescent="0.25">
      <c r="B85" s="5"/>
    </row>
    <row r="86" spans="2:2" ht="24" customHeight="1" x14ac:dyDescent="0.25">
      <c r="B86" s="5"/>
    </row>
    <row r="87" spans="2:2" ht="24" customHeight="1" x14ac:dyDescent="0.25">
      <c r="B87" s="5"/>
    </row>
    <row r="88" spans="2:2" ht="24" customHeight="1" x14ac:dyDescent="0.25">
      <c r="B88" s="5"/>
    </row>
    <row r="89" spans="2:2" ht="24" customHeight="1" x14ac:dyDescent="0.25">
      <c r="B89" s="5"/>
    </row>
    <row r="90" spans="2:2" ht="24" customHeight="1" x14ac:dyDescent="0.25">
      <c r="B90" s="5"/>
    </row>
    <row r="91" spans="2:2" ht="24" customHeight="1" x14ac:dyDescent="0.25">
      <c r="B91" s="5"/>
    </row>
    <row r="92" spans="2:2" ht="24" customHeight="1" x14ac:dyDescent="0.25">
      <c r="B92" s="5"/>
    </row>
    <row r="93" spans="2:2" ht="24" customHeight="1" x14ac:dyDescent="0.25">
      <c r="B93" s="5"/>
    </row>
    <row r="94" spans="2:2" ht="24" customHeight="1" x14ac:dyDescent="0.25">
      <c r="B94" s="5"/>
    </row>
    <row r="95" spans="2:2" ht="24" customHeight="1" x14ac:dyDescent="0.25">
      <c r="B95" s="5"/>
    </row>
    <row r="96" spans="2:2" ht="24" customHeight="1" x14ac:dyDescent="0.25">
      <c r="B96" s="5"/>
    </row>
    <row r="97" spans="2:2" ht="24" customHeight="1" x14ac:dyDescent="0.25">
      <c r="B97" s="5"/>
    </row>
    <row r="98" spans="2:2" ht="24" customHeight="1" x14ac:dyDescent="0.25">
      <c r="B98" s="5"/>
    </row>
    <row r="99" spans="2:2" ht="24" customHeight="1" x14ac:dyDescent="0.25">
      <c r="B99" s="5"/>
    </row>
    <row r="100" spans="2:2" ht="24" customHeight="1" x14ac:dyDescent="0.25">
      <c r="B1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rightToLeft="1" workbookViewId="0">
      <pane ySplit="6" topLeftCell="A7" activePane="bottomLeft" state="frozen"/>
      <selection pane="bottomLeft" activeCell="D2" sqref="D2"/>
    </sheetView>
  </sheetViews>
  <sheetFormatPr defaultColWidth="19.625" defaultRowHeight="24" customHeight="1" x14ac:dyDescent="0.25"/>
  <cols>
    <col min="1" max="16384" width="19.625" style="1"/>
  </cols>
  <sheetData>
    <row r="1" spans="1:8" ht="24" customHeight="1" x14ac:dyDescent="0.25">
      <c r="A1" s="1" t="s">
        <v>11</v>
      </c>
      <c r="B1" s="2">
        <v>100000</v>
      </c>
      <c r="D1" s="1" t="s">
        <v>13</v>
      </c>
      <c r="E1" s="6">
        <f>-PMT(B2/12,B3,B1)</f>
        <v>599.55052515275236</v>
      </c>
    </row>
    <row r="2" spans="1:8" ht="24" customHeight="1" x14ac:dyDescent="0.25">
      <c r="A2" s="1" t="s">
        <v>12</v>
      </c>
      <c r="B2" s="4">
        <v>0.06</v>
      </c>
      <c r="D2" s="1" t="s">
        <v>14</v>
      </c>
      <c r="E2" s="9">
        <f>E1*B3</f>
        <v>215838.18905499086</v>
      </c>
    </row>
    <row r="3" spans="1:8" ht="24" customHeight="1" x14ac:dyDescent="0.25">
      <c r="A3" s="1" t="s">
        <v>28</v>
      </c>
      <c r="B3" s="3">
        <v>360</v>
      </c>
      <c r="D3" s="1" t="s">
        <v>15</v>
      </c>
      <c r="E3" s="9">
        <f>E2-B1</f>
        <v>115838.18905499086</v>
      </c>
      <c r="G3" s="5"/>
    </row>
    <row r="4" spans="1:8" ht="24" customHeight="1" x14ac:dyDescent="0.25">
      <c r="D4" s="1" t="s">
        <v>22</v>
      </c>
      <c r="E4" s="11">
        <f>E2/B1</f>
        <v>2.1583818905499084</v>
      </c>
    </row>
    <row r="6" spans="1:8" ht="24" customHeight="1" x14ac:dyDescent="0.25">
      <c r="A6" s="13" t="s">
        <v>16</v>
      </c>
      <c r="B6" s="13" t="s">
        <v>17</v>
      </c>
      <c r="C6" s="13" t="s">
        <v>20</v>
      </c>
      <c r="D6" s="13" t="s">
        <v>19</v>
      </c>
      <c r="E6" s="13" t="s">
        <v>18</v>
      </c>
      <c r="F6" s="13" t="s">
        <v>21</v>
      </c>
    </row>
    <row r="7" spans="1:8" ht="24" customHeight="1" x14ac:dyDescent="0.25">
      <c r="A7" s="1">
        <f>IF(ROW(A1)&gt;$B$3,"",ROW(A1))</f>
        <v>1</v>
      </c>
      <c r="B7" s="12">
        <f>IF(A7="","",IF(A7=1,B1,F6))</f>
        <v>100000</v>
      </c>
      <c r="C7" s="12">
        <f>IF(A7="","",-PMT($B$2/12,$B$3-A7+1,B7))</f>
        <v>599.55052515275236</v>
      </c>
      <c r="D7" s="12">
        <f>IF(A7="","",C7-E7)</f>
        <v>99.550525152752357</v>
      </c>
      <c r="E7" s="12">
        <f>IF(A7="","",$B$2/12*B7)</f>
        <v>500</v>
      </c>
      <c r="F7" s="12">
        <f>IF(A7="","",B7-D7)</f>
        <v>99900.44947484725</v>
      </c>
      <c r="H7" s="7"/>
    </row>
    <row r="8" spans="1:8" ht="24" customHeight="1" x14ac:dyDescent="0.25">
      <c r="A8" s="1">
        <f t="shared" ref="A8:A71" si="0">IF(ROW(A2)&gt;$B$3,"",ROW(A2))</f>
        <v>2</v>
      </c>
      <c r="B8" s="12">
        <f t="shared" ref="B8:B71" si="1">IF(A8="","",IF(A8=1,B2,F7))</f>
        <v>99900.44947484725</v>
      </c>
      <c r="C8" s="12">
        <f t="shared" ref="C8:C71" si="2">IF(A8="","",-PMT($B$2/12,$B$3-A8+1,B8))</f>
        <v>599.55052515275236</v>
      </c>
      <c r="D8" s="12">
        <f t="shared" ref="D8:D71" si="3">IF(A8="","",C8-E8)</f>
        <v>100.04827777851608</v>
      </c>
      <c r="E8" s="12">
        <f t="shared" ref="E8:E71" si="4">IF(A8="","",$B$2/12*B8)</f>
        <v>499.50224737423628</v>
      </c>
      <c r="F8" s="12">
        <f t="shared" ref="F8:F71" si="5">IF(A8="","",B8-D8)</f>
        <v>99800.401197068728</v>
      </c>
      <c r="H8" s="7"/>
    </row>
    <row r="9" spans="1:8" ht="24" customHeight="1" x14ac:dyDescent="0.25">
      <c r="A9" s="1">
        <f t="shared" si="0"/>
        <v>3</v>
      </c>
      <c r="B9" s="12">
        <f t="shared" si="1"/>
        <v>99800.401197068728</v>
      </c>
      <c r="C9" s="12">
        <f t="shared" si="2"/>
        <v>599.55052515275236</v>
      </c>
      <c r="D9" s="12">
        <f t="shared" si="3"/>
        <v>100.5485191674087</v>
      </c>
      <c r="E9" s="12">
        <f t="shared" si="4"/>
        <v>499.00200598534366</v>
      </c>
      <c r="F9" s="12">
        <f t="shared" si="5"/>
        <v>99699.852677901319</v>
      </c>
      <c r="G9" s="7"/>
      <c r="H9" s="7"/>
    </row>
    <row r="10" spans="1:8" ht="24" customHeight="1" x14ac:dyDescent="0.25">
      <c r="A10" s="1">
        <f t="shared" si="0"/>
        <v>4</v>
      </c>
      <c r="B10" s="12">
        <f t="shared" si="1"/>
        <v>99699.852677901319</v>
      </c>
      <c r="C10" s="12">
        <f t="shared" si="2"/>
        <v>599.55052515275236</v>
      </c>
      <c r="D10" s="12">
        <f t="shared" si="3"/>
        <v>101.05126176324575</v>
      </c>
      <c r="E10" s="12">
        <f t="shared" si="4"/>
        <v>498.49926338950661</v>
      </c>
      <c r="F10" s="12">
        <f t="shared" si="5"/>
        <v>99598.801416138071</v>
      </c>
    </row>
    <row r="11" spans="1:8" ht="24" customHeight="1" x14ac:dyDescent="0.25">
      <c r="A11" s="1">
        <f t="shared" si="0"/>
        <v>5</v>
      </c>
      <c r="B11" s="12">
        <f t="shared" si="1"/>
        <v>99598.801416138071</v>
      </c>
      <c r="C11" s="12">
        <f t="shared" si="2"/>
        <v>599.55052515275236</v>
      </c>
      <c r="D11" s="12">
        <f t="shared" si="3"/>
        <v>101.55651807206198</v>
      </c>
      <c r="E11" s="12">
        <f t="shared" si="4"/>
        <v>497.99400708069038</v>
      </c>
      <c r="F11" s="12">
        <f t="shared" si="5"/>
        <v>99497.244898066012</v>
      </c>
      <c r="G11" s="7"/>
    </row>
    <row r="12" spans="1:8" ht="24" customHeight="1" x14ac:dyDescent="0.25">
      <c r="A12" s="1">
        <f t="shared" si="0"/>
        <v>6</v>
      </c>
      <c r="B12" s="12">
        <f t="shared" si="1"/>
        <v>99497.244898066012</v>
      </c>
      <c r="C12" s="12">
        <f t="shared" si="2"/>
        <v>599.55052515275236</v>
      </c>
      <c r="D12" s="12">
        <f t="shared" si="3"/>
        <v>102.06430066242228</v>
      </c>
      <c r="E12" s="12">
        <f t="shared" si="4"/>
        <v>497.48622449033007</v>
      </c>
      <c r="F12" s="12">
        <f t="shared" si="5"/>
        <v>99395.180597403596</v>
      </c>
    </row>
    <row r="13" spans="1:8" ht="24" customHeight="1" x14ac:dyDescent="0.25">
      <c r="A13" s="1">
        <f t="shared" si="0"/>
        <v>7</v>
      </c>
      <c r="B13" s="12">
        <f t="shared" si="1"/>
        <v>99395.180597403596</v>
      </c>
      <c r="C13" s="12">
        <f t="shared" si="2"/>
        <v>599.55052515275236</v>
      </c>
      <c r="D13" s="12">
        <f t="shared" si="3"/>
        <v>102.57462216573435</v>
      </c>
      <c r="E13" s="12">
        <f t="shared" si="4"/>
        <v>496.975902987018</v>
      </c>
      <c r="F13" s="12">
        <f t="shared" si="5"/>
        <v>99292.605975237864</v>
      </c>
    </row>
    <row r="14" spans="1:8" ht="24" customHeight="1" x14ac:dyDescent="0.25">
      <c r="A14" s="1">
        <f t="shared" si="0"/>
        <v>8</v>
      </c>
      <c r="B14" s="12">
        <f t="shared" si="1"/>
        <v>99292.605975237864</v>
      </c>
      <c r="C14" s="12">
        <f t="shared" si="2"/>
        <v>599.55052515275236</v>
      </c>
      <c r="D14" s="12">
        <f t="shared" si="3"/>
        <v>103.087495276563</v>
      </c>
      <c r="E14" s="12">
        <f t="shared" si="4"/>
        <v>496.46302987618935</v>
      </c>
      <c r="F14" s="12">
        <f t="shared" si="5"/>
        <v>99189.518479961305</v>
      </c>
    </row>
    <row r="15" spans="1:8" ht="24" customHeight="1" x14ac:dyDescent="0.25">
      <c r="A15" s="1">
        <f t="shared" si="0"/>
        <v>9</v>
      </c>
      <c r="B15" s="12">
        <f t="shared" si="1"/>
        <v>99189.518479961305</v>
      </c>
      <c r="C15" s="12">
        <f t="shared" si="2"/>
        <v>599.55052515275236</v>
      </c>
      <c r="D15" s="12">
        <f t="shared" si="3"/>
        <v>103.60293275294583</v>
      </c>
      <c r="E15" s="12">
        <f t="shared" si="4"/>
        <v>495.94759239980652</v>
      </c>
      <c r="F15" s="12">
        <f t="shared" si="5"/>
        <v>99085.915547208366</v>
      </c>
    </row>
    <row r="16" spans="1:8" ht="24" customHeight="1" x14ac:dyDescent="0.25">
      <c r="A16" s="1">
        <f t="shared" si="0"/>
        <v>10</v>
      </c>
      <c r="B16" s="12">
        <f t="shared" si="1"/>
        <v>99085.915547208366</v>
      </c>
      <c r="C16" s="12">
        <f t="shared" si="2"/>
        <v>599.55052515275247</v>
      </c>
      <c r="D16" s="12">
        <f t="shared" si="3"/>
        <v>104.12094741671064</v>
      </c>
      <c r="E16" s="12">
        <f t="shared" si="4"/>
        <v>495.42957773604184</v>
      </c>
      <c r="F16" s="12">
        <f t="shared" si="5"/>
        <v>98981.794599791654</v>
      </c>
    </row>
    <row r="17" spans="1:6" ht="24" customHeight="1" x14ac:dyDescent="0.25">
      <c r="A17" s="1">
        <f t="shared" si="0"/>
        <v>11</v>
      </c>
      <c r="B17" s="12">
        <f t="shared" si="1"/>
        <v>98981.794599791654</v>
      </c>
      <c r="C17" s="12">
        <f t="shared" si="2"/>
        <v>599.55052515275247</v>
      </c>
      <c r="D17" s="12">
        <f t="shared" si="3"/>
        <v>104.64155215379418</v>
      </c>
      <c r="E17" s="12">
        <f t="shared" si="4"/>
        <v>494.90897299895829</v>
      </c>
      <c r="F17" s="12">
        <f t="shared" si="5"/>
        <v>98877.153047637854</v>
      </c>
    </row>
    <row r="18" spans="1:6" ht="24" customHeight="1" x14ac:dyDescent="0.25">
      <c r="A18" s="1">
        <f t="shared" si="0"/>
        <v>12</v>
      </c>
      <c r="B18" s="12">
        <f t="shared" si="1"/>
        <v>98877.153047637854</v>
      </c>
      <c r="C18" s="12">
        <f t="shared" si="2"/>
        <v>599.55052515275247</v>
      </c>
      <c r="D18" s="12">
        <f t="shared" si="3"/>
        <v>105.16475991456321</v>
      </c>
      <c r="E18" s="12">
        <f t="shared" si="4"/>
        <v>494.38576523818926</v>
      </c>
      <c r="F18" s="12">
        <f t="shared" si="5"/>
        <v>98771.988287723289</v>
      </c>
    </row>
    <row r="19" spans="1:6" ht="24" customHeight="1" x14ac:dyDescent="0.25">
      <c r="A19" s="1">
        <f t="shared" si="0"/>
        <v>13</v>
      </c>
      <c r="B19" s="12">
        <f t="shared" si="1"/>
        <v>98771.988287723289</v>
      </c>
      <c r="C19" s="12">
        <f t="shared" si="2"/>
        <v>599.55052515275236</v>
      </c>
      <c r="D19" s="12">
        <f t="shared" si="3"/>
        <v>105.69058371413593</v>
      </c>
      <c r="E19" s="12">
        <f t="shared" si="4"/>
        <v>493.85994143861643</v>
      </c>
      <c r="F19" s="12">
        <f t="shared" si="5"/>
        <v>98666.29770400915</v>
      </c>
    </row>
    <row r="20" spans="1:6" ht="24" customHeight="1" x14ac:dyDescent="0.25">
      <c r="A20" s="1">
        <f t="shared" si="0"/>
        <v>14</v>
      </c>
      <c r="B20" s="12">
        <f t="shared" si="1"/>
        <v>98666.29770400915</v>
      </c>
      <c r="C20" s="12">
        <f t="shared" si="2"/>
        <v>599.55052515275236</v>
      </c>
      <c r="D20" s="12">
        <f t="shared" si="3"/>
        <v>106.2190366327066</v>
      </c>
      <c r="E20" s="12">
        <f t="shared" si="4"/>
        <v>493.33148852004575</v>
      </c>
      <c r="F20" s="12">
        <f t="shared" si="5"/>
        <v>98560.078667376438</v>
      </c>
    </row>
    <row r="21" spans="1:6" ht="24" customHeight="1" x14ac:dyDescent="0.25">
      <c r="A21" s="1">
        <f t="shared" si="0"/>
        <v>15</v>
      </c>
      <c r="B21" s="12">
        <f t="shared" si="1"/>
        <v>98560.078667376438</v>
      </c>
      <c r="C21" s="12">
        <f t="shared" si="2"/>
        <v>599.55052515275236</v>
      </c>
      <c r="D21" s="12">
        <f t="shared" si="3"/>
        <v>106.75013181587013</v>
      </c>
      <c r="E21" s="12">
        <f t="shared" si="4"/>
        <v>492.80039333688222</v>
      </c>
      <c r="F21" s="12">
        <f t="shared" si="5"/>
        <v>98453.328535560562</v>
      </c>
    </row>
    <row r="22" spans="1:6" ht="24" customHeight="1" x14ac:dyDescent="0.25">
      <c r="A22" s="1">
        <f t="shared" si="0"/>
        <v>16</v>
      </c>
      <c r="B22" s="12">
        <f t="shared" si="1"/>
        <v>98453.328535560562</v>
      </c>
      <c r="C22" s="12">
        <f t="shared" si="2"/>
        <v>599.55052515275236</v>
      </c>
      <c r="D22" s="12">
        <f t="shared" si="3"/>
        <v>107.28388247494951</v>
      </c>
      <c r="E22" s="12">
        <f t="shared" si="4"/>
        <v>492.26664267780285</v>
      </c>
      <c r="F22" s="12">
        <f t="shared" si="5"/>
        <v>98346.044653085613</v>
      </c>
    </row>
    <row r="23" spans="1:6" ht="24" customHeight="1" x14ac:dyDescent="0.25">
      <c r="A23" s="1">
        <f t="shared" si="0"/>
        <v>17</v>
      </c>
      <c r="B23" s="12">
        <f t="shared" si="1"/>
        <v>98346.044653085613</v>
      </c>
      <c r="C23" s="12">
        <f t="shared" si="2"/>
        <v>599.55052515275236</v>
      </c>
      <c r="D23" s="12">
        <f t="shared" si="3"/>
        <v>107.82030188732426</v>
      </c>
      <c r="E23" s="12">
        <f t="shared" si="4"/>
        <v>491.73022326542809</v>
      </c>
      <c r="F23" s="12">
        <f t="shared" si="5"/>
        <v>98238.224351198296</v>
      </c>
    </row>
    <row r="24" spans="1:6" ht="24" customHeight="1" x14ac:dyDescent="0.25">
      <c r="A24" s="1">
        <f t="shared" si="0"/>
        <v>18</v>
      </c>
      <c r="B24" s="12">
        <f t="shared" si="1"/>
        <v>98238.224351198296</v>
      </c>
      <c r="C24" s="12">
        <f t="shared" si="2"/>
        <v>599.55052515275236</v>
      </c>
      <c r="D24" s="12">
        <f t="shared" si="3"/>
        <v>108.35940339676085</v>
      </c>
      <c r="E24" s="12">
        <f t="shared" si="4"/>
        <v>491.1911217559915</v>
      </c>
      <c r="F24" s="12">
        <f t="shared" si="5"/>
        <v>98129.864947801529</v>
      </c>
    </row>
    <row r="25" spans="1:6" ht="24" customHeight="1" x14ac:dyDescent="0.25">
      <c r="A25" s="1">
        <f t="shared" si="0"/>
        <v>19</v>
      </c>
      <c r="B25" s="12">
        <f t="shared" si="1"/>
        <v>98129.864947801529</v>
      </c>
      <c r="C25" s="12">
        <f t="shared" si="2"/>
        <v>599.55052515275236</v>
      </c>
      <c r="D25" s="12">
        <f t="shared" si="3"/>
        <v>108.90120041374473</v>
      </c>
      <c r="E25" s="12">
        <f t="shared" si="4"/>
        <v>490.64932473900762</v>
      </c>
      <c r="F25" s="12">
        <f t="shared" si="5"/>
        <v>98020.963747387781</v>
      </c>
    </row>
    <row r="26" spans="1:6" ht="24" customHeight="1" x14ac:dyDescent="0.25">
      <c r="A26" s="1">
        <f t="shared" si="0"/>
        <v>20</v>
      </c>
      <c r="B26" s="12">
        <f t="shared" si="1"/>
        <v>98020.963747387781</v>
      </c>
      <c r="C26" s="12">
        <f t="shared" si="2"/>
        <v>599.55052515275236</v>
      </c>
      <c r="D26" s="12">
        <f t="shared" si="3"/>
        <v>109.44570641581345</v>
      </c>
      <c r="E26" s="12">
        <f t="shared" si="4"/>
        <v>490.10481873693891</v>
      </c>
      <c r="F26" s="12">
        <f t="shared" si="5"/>
        <v>97911.518040971961</v>
      </c>
    </row>
    <row r="27" spans="1:6" ht="24" customHeight="1" x14ac:dyDescent="0.25">
      <c r="A27" s="1">
        <f t="shared" si="0"/>
        <v>21</v>
      </c>
      <c r="B27" s="12">
        <f t="shared" si="1"/>
        <v>97911.518040971961</v>
      </c>
      <c r="C27" s="12">
        <f t="shared" si="2"/>
        <v>599.55052515275224</v>
      </c>
      <c r="D27" s="12">
        <f t="shared" si="3"/>
        <v>109.99293494789242</v>
      </c>
      <c r="E27" s="12">
        <f t="shared" si="4"/>
        <v>489.55759020485982</v>
      </c>
      <c r="F27" s="12">
        <f t="shared" si="5"/>
        <v>97801.52510602407</v>
      </c>
    </row>
    <row r="28" spans="1:6" ht="24" customHeight="1" x14ac:dyDescent="0.25">
      <c r="A28" s="1">
        <f t="shared" si="0"/>
        <v>22</v>
      </c>
      <c r="B28" s="12">
        <f t="shared" si="1"/>
        <v>97801.52510602407</v>
      </c>
      <c r="C28" s="12">
        <f t="shared" si="2"/>
        <v>599.55052515275224</v>
      </c>
      <c r="D28" s="12">
        <f t="shared" si="3"/>
        <v>110.54289962263186</v>
      </c>
      <c r="E28" s="12">
        <f t="shared" si="4"/>
        <v>489.00762553012038</v>
      </c>
      <c r="F28" s="12">
        <f t="shared" si="5"/>
        <v>97690.982206401444</v>
      </c>
    </row>
    <row r="29" spans="1:6" ht="24" customHeight="1" x14ac:dyDescent="0.25">
      <c r="A29" s="1">
        <f t="shared" si="0"/>
        <v>23</v>
      </c>
      <c r="B29" s="12">
        <f t="shared" si="1"/>
        <v>97690.982206401444</v>
      </c>
      <c r="C29" s="12">
        <f t="shared" si="2"/>
        <v>599.55052515275236</v>
      </c>
      <c r="D29" s="12">
        <f t="shared" si="3"/>
        <v>111.09561412074515</v>
      </c>
      <c r="E29" s="12">
        <f t="shared" si="4"/>
        <v>488.4549110320072</v>
      </c>
      <c r="F29" s="12">
        <f t="shared" si="5"/>
        <v>97579.886592280702</v>
      </c>
    </row>
    <row r="30" spans="1:6" ht="24" customHeight="1" x14ac:dyDescent="0.25">
      <c r="A30" s="1">
        <f t="shared" si="0"/>
        <v>24</v>
      </c>
      <c r="B30" s="12">
        <f t="shared" si="1"/>
        <v>97579.886592280702</v>
      </c>
      <c r="C30" s="12">
        <f t="shared" si="2"/>
        <v>599.55052515275236</v>
      </c>
      <c r="D30" s="12">
        <f t="shared" si="3"/>
        <v>111.65109219134882</v>
      </c>
      <c r="E30" s="12">
        <f t="shared" si="4"/>
        <v>487.89943296140353</v>
      </c>
      <c r="F30" s="12">
        <f t="shared" si="5"/>
        <v>97468.235500089359</v>
      </c>
    </row>
    <row r="31" spans="1:6" ht="24" customHeight="1" x14ac:dyDescent="0.25">
      <c r="A31" s="1">
        <f t="shared" si="0"/>
        <v>25</v>
      </c>
      <c r="B31" s="12">
        <f t="shared" si="1"/>
        <v>97468.235500089359</v>
      </c>
      <c r="C31" s="12">
        <f t="shared" si="2"/>
        <v>599.55052515275236</v>
      </c>
      <c r="D31" s="12">
        <f t="shared" si="3"/>
        <v>112.20934765230555</v>
      </c>
      <c r="E31" s="12">
        <f t="shared" si="4"/>
        <v>487.3411775004468</v>
      </c>
      <c r="F31" s="12">
        <f t="shared" si="5"/>
        <v>97356.026152437058</v>
      </c>
    </row>
    <row r="32" spans="1:6" ht="24" customHeight="1" x14ac:dyDescent="0.25">
      <c r="A32" s="1">
        <f t="shared" si="0"/>
        <v>26</v>
      </c>
      <c r="B32" s="12">
        <f t="shared" si="1"/>
        <v>97356.026152437058</v>
      </c>
      <c r="C32" s="12">
        <f t="shared" si="2"/>
        <v>599.55052515275247</v>
      </c>
      <c r="D32" s="12">
        <f t="shared" si="3"/>
        <v>112.77039439056716</v>
      </c>
      <c r="E32" s="12">
        <f t="shared" si="4"/>
        <v>486.78013076218531</v>
      </c>
      <c r="F32" s="12">
        <f t="shared" si="5"/>
        <v>97243.255758046493</v>
      </c>
    </row>
    <row r="33" spans="1:6" ht="24" customHeight="1" x14ac:dyDescent="0.25">
      <c r="A33" s="1">
        <f t="shared" si="0"/>
        <v>27</v>
      </c>
      <c r="B33" s="12">
        <f t="shared" si="1"/>
        <v>97243.255758046493</v>
      </c>
      <c r="C33" s="12">
        <f t="shared" si="2"/>
        <v>599.55052515275236</v>
      </c>
      <c r="D33" s="12">
        <f t="shared" si="3"/>
        <v>113.33424636251988</v>
      </c>
      <c r="E33" s="12">
        <f t="shared" si="4"/>
        <v>486.21627879023248</v>
      </c>
      <c r="F33" s="12">
        <f t="shared" si="5"/>
        <v>97129.921511683977</v>
      </c>
    </row>
    <row r="34" spans="1:6" ht="24" customHeight="1" x14ac:dyDescent="0.25">
      <c r="A34" s="1">
        <f t="shared" si="0"/>
        <v>28</v>
      </c>
      <c r="B34" s="12">
        <f t="shared" si="1"/>
        <v>97129.921511683977</v>
      </c>
      <c r="C34" s="12">
        <f t="shared" si="2"/>
        <v>599.55052515275247</v>
      </c>
      <c r="D34" s="12">
        <f t="shared" si="3"/>
        <v>113.90091759433255</v>
      </c>
      <c r="E34" s="12">
        <f t="shared" si="4"/>
        <v>485.64960755841992</v>
      </c>
      <c r="F34" s="12">
        <f t="shared" si="5"/>
        <v>97016.020594089641</v>
      </c>
    </row>
    <row r="35" spans="1:6" ht="24" customHeight="1" x14ac:dyDescent="0.25">
      <c r="A35" s="1">
        <f t="shared" si="0"/>
        <v>29</v>
      </c>
      <c r="B35" s="12">
        <f t="shared" si="1"/>
        <v>97016.020594089641</v>
      </c>
      <c r="C35" s="12">
        <f t="shared" si="2"/>
        <v>599.55052515275236</v>
      </c>
      <c r="D35" s="12">
        <f t="shared" si="3"/>
        <v>114.47042218230416</v>
      </c>
      <c r="E35" s="12">
        <f t="shared" si="4"/>
        <v>485.08010297044819</v>
      </c>
      <c r="F35" s="12">
        <f t="shared" si="5"/>
        <v>96901.550171907336</v>
      </c>
    </row>
    <row r="36" spans="1:6" ht="24" customHeight="1" x14ac:dyDescent="0.25">
      <c r="A36" s="1">
        <f t="shared" si="0"/>
        <v>30</v>
      </c>
      <c r="B36" s="12">
        <f t="shared" si="1"/>
        <v>96901.550171907336</v>
      </c>
      <c r="C36" s="12">
        <f t="shared" si="2"/>
        <v>599.55052515275236</v>
      </c>
      <c r="D36" s="12">
        <f t="shared" si="3"/>
        <v>115.04277429321564</v>
      </c>
      <c r="E36" s="12">
        <f t="shared" si="4"/>
        <v>484.50775085953671</v>
      </c>
      <c r="F36" s="12">
        <f t="shared" si="5"/>
        <v>96786.507397614114</v>
      </c>
    </row>
    <row r="37" spans="1:6" ht="24" customHeight="1" x14ac:dyDescent="0.25">
      <c r="A37" s="1">
        <f t="shared" si="0"/>
        <v>31</v>
      </c>
      <c r="B37" s="12">
        <f t="shared" si="1"/>
        <v>96786.507397614114</v>
      </c>
      <c r="C37" s="12">
        <f t="shared" si="2"/>
        <v>599.55052515275236</v>
      </c>
      <c r="D37" s="12">
        <f t="shared" si="3"/>
        <v>115.61798816468178</v>
      </c>
      <c r="E37" s="12">
        <f t="shared" si="4"/>
        <v>483.93253698807058</v>
      </c>
      <c r="F37" s="12">
        <f t="shared" si="5"/>
        <v>96670.889409449432</v>
      </c>
    </row>
    <row r="38" spans="1:6" ht="24" customHeight="1" x14ac:dyDescent="0.25">
      <c r="A38" s="1">
        <f t="shared" si="0"/>
        <v>32</v>
      </c>
      <c r="B38" s="12">
        <f t="shared" si="1"/>
        <v>96670.889409449432</v>
      </c>
      <c r="C38" s="12">
        <f t="shared" si="2"/>
        <v>599.55052515275236</v>
      </c>
      <c r="D38" s="12">
        <f t="shared" si="3"/>
        <v>116.19607810550519</v>
      </c>
      <c r="E38" s="12">
        <f t="shared" si="4"/>
        <v>483.35444704724716</v>
      </c>
      <c r="F38" s="12">
        <f t="shared" si="5"/>
        <v>96554.693331343922</v>
      </c>
    </row>
    <row r="39" spans="1:6" ht="24" customHeight="1" x14ac:dyDescent="0.25">
      <c r="A39" s="1">
        <f t="shared" si="0"/>
        <v>33</v>
      </c>
      <c r="B39" s="12">
        <f t="shared" si="1"/>
        <v>96554.693331343922</v>
      </c>
      <c r="C39" s="12">
        <f t="shared" si="2"/>
        <v>599.55052515275236</v>
      </c>
      <c r="D39" s="12">
        <f t="shared" si="3"/>
        <v>116.77705849603274</v>
      </c>
      <c r="E39" s="12">
        <f t="shared" si="4"/>
        <v>482.77346665671962</v>
      </c>
      <c r="F39" s="12">
        <f t="shared" si="5"/>
        <v>96437.916272847884</v>
      </c>
    </row>
    <row r="40" spans="1:6" ht="24" customHeight="1" x14ac:dyDescent="0.25">
      <c r="A40" s="1">
        <f t="shared" si="0"/>
        <v>34</v>
      </c>
      <c r="B40" s="12">
        <f t="shared" si="1"/>
        <v>96437.916272847884</v>
      </c>
      <c r="C40" s="12">
        <f t="shared" si="2"/>
        <v>599.55052515275236</v>
      </c>
      <c r="D40" s="12">
        <f t="shared" si="3"/>
        <v>117.36094378851294</v>
      </c>
      <c r="E40" s="12">
        <f t="shared" si="4"/>
        <v>482.18958136423942</v>
      </c>
      <c r="F40" s="12">
        <f t="shared" si="5"/>
        <v>96320.555329059367</v>
      </c>
    </row>
    <row r="41" spans="1:6" ht="24" customHeight="1" x14ac:dyDescent="0.25">
      <c r="A41" s="1">
        <f t="shared" si="0"/>
        <v>35</v>
      </c>
      <c r="B41" s="12">
        <f t="shared" si="1"/>
        <v>96320.555329059367</v>
      </c>
      <c r="C41" s="12">
        <f t="shared" si="2"/>
        <v>599.55052515275224</v>
      </c>
      <c r="D41" s="12">
        <f t="shared" si="3"/>
        <v>117.9477485074554</v>
      </c>
      <c r="E41" s="12">
        <f t="shared" si="4"/>
        <v>481.60277664529684</v>
      </c>
      <c r="F41" s="12">
        <f t="shared" si="5"/>
        <v>96202.607580551907</v>
      </c>
    </row>
    <row r="42" spans="1:6" ht="24" customHeight="1" x14ac:dyDescent="0.25">
      <c r="A42" s="1">
        <f t="shared" si="0"/>
        <v>36</v>
      </c>
      <c r="B42" s="12">
        <f t="shared" si="1"/>
        <v>96202.607580551907</v>
      </c>
      <c r="C42" s="12">
        <f t="shared" si="2"/>
        <v>599.55052515275224</v>
      </c>
      <c r="D42" s="12">
        <f t="shared" si="3"/>
        <v>118.53748724999269</v>
      </c>
      <c r="E42" s="12">
        <f t="shared" si="4"/>
        <v>481.01303790275955</v>
      </c>
      <c r="F42" s="12">
        <f t="shared" si="5"/>
        <v>96084.070093301911</v>
      </c>
    </row>
    <row r="43" spans="1:6" ht="24" customHeight="1" x14ac:dyDescent="0.25">
      <c r="A43" s="1">
        <f t="shared" si="0"/>
        <v>37</v>
      </c>
      <c r="B43" s="12">
        <f t="shared" si="1"/>
        <v>96084.070093301911</v>
      </c>
      <c r="C43" s="12">
        <f t="shared" si="2"/>
        <v>599.55052515275224</v>
      </c>
      <c r="D43" s="12">
        <f t="shared" si="3"/>
        <v>119.1301746862427</v>
      </c>
      <c r="E43" s="12">
        <f t="shared" si="4"/>
        <v>480.42035046650955</v>
      </c>
      <c r="F43" s="12">
        <f t="shared" si="5"/>
        <v>95964.939918615666</v>
      </c>
    </row>
    <row r="44" spans="1:6" ht="24" customHeight="1" x14ac:dyDescent="0.25">
      <c r="A44" s="1">
        <f t="shared" si="0"/>
        <v>38</v>
      </c>
      <c r="B44" s="12">
        <f t="shared" si="1"/>
        <v>95964.939918615666</v>
      </c>
      <c r="C44" s="12">
        <f t="shared" si="2"/>
        <v>599.55052515275224</v>
      </c>
      <c r="D44" s="12">
        <f t="shared" si="3"/>
        <v>119.72582555967392</v>
      </c>
      <c r="E44" s="12">
        <f t="shared" si="4"/>
        <v>479.82469959307832</v>
      </c>
      <c r="F44" s="12">
        <f t="shared" si="5"/>
        <v>95845.214093055998</v>
      </c>
    </row>
    <row r="45" spans="1:6" ht="24" customHeight="1" x14ac:dyDescent="0.25">
      <c r="A45" s="1">
        <f t="shared" si="0"/>
        <v>39</v>
      </c>
      <c r="B45" s="12">
        <f t="shared" si="1"/>
        <v>95845.214093055998</v>
      </c>
      <c r="C45" s="12">
        <f t="shared" si="2"/>
        <v>599.55052515275224</v>
      </c>
      <c r="D45" s="12">
        <f t="shared" si="3"/>
        <v>120.32445468747227</v>
      </c>
      <c r="E45" s="12">
        <f t="shared" si="4"/>
        <v>479.22607046527997</v>
      </c>
      <c r="F45" s="12">
        <f t="shared" si="5"/>
        <v>95724.889638368521</v>
      </c>
    </row>
    <row r="46" spans="1:6" ht="24" customHeight="1" x14ac:dyDescent="0.25">
      <c r="A46" s="1">
        <f t="shared" si="0"/>
        <v>40</v>
      </c>
      <c r="B46" s="12">
        <f t="shared" si="1"/>
        <v>95724.889638368521</v>
      </c>
      <c r="C46" s="12">
        <f t="shared" si="2"/>
        <v>599.55052515275213</v>
      </c>
      <c r="D46" s="12">
        <f t="shared" si="3"/>
        <v>120.92607696090954</v>
      </c>
      <c r="E46" s="12">
        <f t="shared" si="4"/>
        <v>478.62444819184259</v>
      </c>
      <c r="F46" s="12">
        <f t="shared" si="5"/>
        <v>95603.963561407611</v>
      </c>
    </row>
    <row r="47" spans="1:6" ht="24" customHeight="1" x14ac:dyDescent="0.25">
      <c r="A47" s="1">
        <f t="shared" si="0"/>
        <v>41</v>
      </c>
      <c r="B47" s="12">
        <f t="shared" si="1"/>
        <v>95603.963561407611</v>
      </c>
      <c r="C47" s="12">
        <f t="shared" si="2"/>
        <v>599.55052515275213</v>
      </c>
      <c r="D47" s="12">
        <f t="shared" si="3"/>
        <v>121.53070734571406</v>
      </c>
      <c r="E47" s="12">
        <f t="shared" si="4"/>
        <v>478.01981780703807</v>
      </c>
      <c r="F47" s="12">
        <f t="shared" si="5"/>
        <v>95482.432854061903</v>
      </c>
    </row>
    <row r="48" spans="1:6" ht="24" customHeight="1" x14ac:dyDescent="0.25">
      <c r="A48" s="1">
        <f t="shared" si="0"/>
        <v>42</v>
      </c>
      <c r="B48" s="12">
        <f t="shared" si="1"/>
        <v>95482.432854061903</v>
      </c>
      <c r="C48" s="12">
        <f t="shared" si="2"/>
        <v>599.55052515275224</v>
      </c>
      <c r="D48" s="12">
        <f t="shared" si="3"/>
        <v>122.13836088244273</v>
      </c>
      <c r="E48" s="12">
        <f t="shared" si="4"/>
        <v>477.41216427030952</v>
      </c>
      <c r="F48" s="12">
        <f t="shared" si="5"/>
        <v>95360.294493179463</v>
      </c>
    </row>
    <row r="49" spans="1:6" ht="24" customHeight="1" x14ac:dyDescent="0.25">
      <c r="A49" s="1">
        <f t="shared" si="0"/>
        <v>43</v>
      </c>
      <c r="B49" s="12">
        <f t="shared" si="1"/>
        <v>95360.294493179463</v>
      </c>
      <c r="C49" s="12">
        <f t="shared" si="2"/>
        <v>599.55052515275236</v>
      </c>
      <c r="D49" s="12">
        <f t="shared" si="3"/>
        <v>122.74905268685501</v>
      </c>
      <c r="E49" s="12">
        <f t="shared" si="4"/>
        <v>476.80147246589735</v>
      </c>
      <c r="F49" s="12">
        <f t="shared" si="5"/>
        <v>95237.545440492613</v>
      </c>
    </row>
    <row r="50" spans="1:6" ht="24" customHeight="1" x14ac:dyDescent="0.25">
      <c r="A50" s="1">
        <f t="shared" si="0"/>
        <v>44</v>
      </c>
      <c r="B50" s="12">
        <f t="shared" si="1"/>
        <v>95237.545440492613</v>
      </c>
      <c r="C50" s="12">
        <f t="shared" si="2"/>
        <v>599.55052515275236</v>
      </c>
      <c r="D50" s="12">
        <f t="shared" si="3"/>
        <v>123.36279795028929</v>
      </c>
      <c r="E50" s="12">
        <f t="shared" si="4"/>
        <v>476.18772720246307</v>
      </c>
      <c r="F50" s="12">
        <f t="shared" si="5"/>
        <v>95114.182642542321</v>
      </c>
    </row>
    <row r="51" spans="1:6" ht="24" customHeight="1" x14ac:dyDescent="0.25">
      <c r="A51" s="1">
        <f t="shared" si="0"/>
        <v>45</v>
      </c>
      <c r="B51" s="12">
        <f t="shared" si="1"/>
        <v>95114.182642542321</v>
      </c>
      <c r="C51" s="12">
        <f t="shared" si="2"/>
        <v>599.55052515275236</v>
      </c>
      <c r="D51" s="12">
        <f t="shared" si="3"/>
        <v>123.97961194004074</v>
      </c>
      <c r="E51" s="12">
        <f t="shared" si="4"/>
        <v>475.57091321271162</v>
      </c>
      <c r="F51" s="12">
        <f t="shared" si="5"/>
        <v>94990.203030602279</v>
      </c>
    </row>
    <row r="52" spans="1:6" ht="24" customHeight="1" x14ac:dyDescent="0.25">
      <c r="A52" s="1">
        <f t="shared" si="0"/>
        <v>46</v>
      </c>
      <c r="B52" s="12">
        <f t="shared" si="1"/>
        <v>94990.203030602279</v>
      </c>
      <c r="C52" s="12">
        <f t="shared" si="2"/>
        <v>599.55052515275236</v>
      </c>
      <c r="D52" s="12">
        <f t="shared" si="3"/>
        <v>124.59950999974097</v>
      </c>
      <c r="E52" s="12">
        <f t="shared" si="4"/>
        <v>474.95101515301138</v>
      </c>
      <c r="F52" s="12">
        <f t="shared" si="5"/>
        <v>94865.603520602541</v>
      </c>
    </row>
    <row r="53" spans="1:6" ht="24" customHeight="1" x14ac:dyDescent="0.25">
      <c r="A53" s="1">
        <f t="shared" si="0"/>
        <v>47</v>
      </c>
      <c r="B53" s="12">
        <f t="shared" si="1"/>
        <v>94865.603520602541</v>
      </c>
      <c r="C53" s="12">
        <f t="shared" si="2"/>
        <v>599.55052515275224</v>
      </c>
      <c r="D53" s="12">
        <f t="shared" si="3"/>
        <v>125.22250754973953</v>
      </c>
      <c r="E53" s="12">
        <f t="shared" si="4"/>
        <v>474.32801760301271</v>
      </c>
      <c r="F53" s="12">
        <f t="shared" si="5"/>
        <v>94740.3810130528</v>
      </c>
    </row>
    <row r="54" spans="1:6" ht="24" customHeight="1" x14ac:dyDescent="0.25">
      <c r="A54" s="1">
        <f t="shared" si="0"/>
        <v>48</v>
      </c>
      <c r="B54" s="12">
        <f t="shared" si="1"/>
        <v>94740.3810130528</v>
      </c>
      <c r="C54" s="12">
        <f t="shared" si="2"/>
        <v>599.55052515275236</v>
      </c>
      <c r="D54" s="12">
        <f t="shared" si="3"/>
        <v>125.84862008748837</v>
      </c>
      <c r="E54" s="12">
        <f t="shared" si="4"/>
        <v>473.70190506526399</v>
      </c>
      <c r="F54" s="12">
        <f t="shared" si="5"/>
        <v>94614.53239296531</v>
      </c>
    </row>
    <row r="55" spans="1:6" ht="24" customHeight="1" x14ac:dyDescent="0.25">
      <c r="A55" s="1">
        <f t="shared" si="0"/>
        <v>49</v>
      </c>
      <c r="B55" s="12">
        <f t="shared" si="1"/>
        <v>94614.53239296531</v>
      </c>
      <c r="C55" s="12">
        <f t="shared" si="2"/>
        <v>599.55052515275224</v>
      </c>
      <c r="D55" s="12">
        <f t="shared" si="3"/>
        <v>126.47786318792566</v>
      </c>
      <c r="E55" s="12">
        <f t="shared" si="4"/>
        <v>473.07266196482658</v>
      </c>
      <c r="F55" s="12">
        <f t="shared" si="5"/>
        <v>94488.054529777379</v>
      </c>
    </row>
    <row r="56" spans="1:6" ht="24" customHeight="1" x14ac:dyDescent="0.25">
      <c r="A56" s="1">
        <f t="shared" si="0"/>
        <v>50</v>
      </c>
      <c r="B56" s="12">
        <f t="shared" si="1"/>
        <v>94488.054529777379</v>
      </c>
      <c r="C56" s="12">
        <f t="shared" si="2"/>
        <v>599.55052515275224</v>
      </c>
      <c r="D56" s="12">
        <f t="shared" si="3"/>
        <v>127.11025250386535</v>
      </c>
      <c r="E56" s="12">
        <f t="shared" si="4"/>
        <v>472.44027264888689</v>
      </c>
      <c r="F56" s="12">
        <f t="shared" si="5"/>
        <v>94360.94427727352</v>
      </c>
    </row>
    <row r="57" spans="1:6" ht="24" customHeight="1" x14ac:dyDescent="0.25">
      <c r="A57" s="1">
        <f t="shared" si="0"/>
        <v>51</v>
      </c>
      <c r="B57" s="12">
        <f t="shared" si="1"/>
        <v>94360.94427727352</v>
      </c>
      <c r="C57" s="12">
        <f t="shared" si="2"/>
        <v>599.55052515275236</v>
      </c>
      <c r="D57" s="12">
        <f t="shared" si="3"/>
        <v>127.74580376638477</v>
      </c>
      <c r="E57" s="12">
        <f t="shared" si="4"/>
        <v>471.80472138636759</v>
      </c>
      <c r="F57" s="12">
        <f t="shared" si="5"/>
        <v>94233.198473507131</v>
      </c>
    </row>
    <row r="58" spans="1:6" ht="24" customHeight="1" x14ac:dyDescent="0.25">
      <c r="A58" s="1">
        <f t="shared" si="0"/>
        <v>52</v>
      </c>
      <c r="B58" s="12">
        <f t="shared" si="1"/>
        <v>94233.198473507131</v>
      </c>
      <c r="C58" s="12">
        <f t="shared" si="2"/>
        <v>599.55052515275224</v>
      </c>
      <c r="D58" s="12">
        <f t="shared" si="3"/>
        <v>128.38453278521661</v>
      </c>
      <c r="E58" s="12">
        <f t="shared" si="4"/>
        <v>471.16599236753564</v>
      </c>
      <c r="F58" s="12">
        <f t="shared" si="5"/>
        <v>94104.813940721913</v>
      </c>
    </row>
    <row r="59" spans="1:6" ht="24" customHeight="1" x14ac:dyDescent="0.25">
      <c r="A59" s="1">
        <f t="shared" si="0"/>
        <v>53</v>
      </c>
      <c r="B59" s="12">
        <f t="shared" si="1"/>
        <v>94104.813940721913</v>
      </c>
      <c r="C59" s="12">
        <f t="shared" si="2"/>
        <v>599.55052515275224</v>
      </c>
      <c r="D59" s="12">
        <f t="shared" si="3"/>
        <v>129.02645544914265</v>
      </c>
      <c r="E59" s="12">
        <f t="shared" si="4"/>
        <v>470.5240697036096</v>
      </c>
      <c r="F59" s="12">
        <f t="shared" si="5"/>
        <v>93975.787485272769</v>
      </c>
    </row>
    <row r="60" spans="1:6" ht="24" customHeight="1" x14ac:dyDescent="0.25">
      <c r="A60" s="1">
        <f t="shared" si="0"/>
        <v>54</v>
      </c>
      <c r="B60" s="12">
        <f t="shared" si="1"/>
        <v>93975.787485272769</v>
      </c>
      <c r="C60" s="12">
        <f t="shared" si="2"/>
        <v>599.55052515275224</v>
      </c>
      <c r="D60" s="12">
        <f t="shared" si="3"/>
        <v>129.6715877263884</v>
      </c>
      <c r="E60" s="12">
        <f t="shared" si="4"/>
        <v>469.87893742636385</v>
      </c>
      <c r="F60" s="12">
        <f t="shared" si="5"/>
        <v>93846.115897546377</v>
      </c>
    </row>
    <row r="61" spans="1:6" ht="24" customHeight="1" x14ac:dyDescent="0.25">
      <c r="A61" s="1">
        <f t="shared" si="0"/>
        <v>55</v>
      </c>
      <c r="B61" s="12">
        <f t="shared" si="1"/>
        <v>93846.115897546377</v>
      </c>
      <c r="C61" s="12">
        <f t="shared" si="2"/>
        <v>599.55052515275213</v>
      </c>
      <c r="D61" s="12">
        <f t="shared" si="3"/>
        <v>130.31994566502021</v>
      </c>
      <c r="E61" s="12">
        <f t="shared" si="4"/>
        <v>469.23057948773192</v>
      </c>
      <c r="F61" s="12">
        <f t="shared" si="5"/>
        <v>93715.795951881359</v>
      </c>
    </row>
    <row r="62" spans="1:6" ht="24" customHeight="1" x14ac:dyDescent="0.25">
      <c r="A62" s="1">
        <f t="shared" si="0"/>
        <v>56</v>
      </c>
      <c r="B62" s="12">
        <f t="shared" si="1"/>
        <v>93715.795951881359</v>
      </c>
      <c r="C62" s="12">
        <f t="shared" si="2"/>
        <v>599.55052515275224</v>
      </c>
      <c r="D62" s="12">
        <f t="shared" si="3"/>
        <v>130.97154539334542</v>
      </c>
      <c r="E62" s="12">
        <f t="shared" si="4"/>
        <v>468.57897975940682</v>
      </c>
      <c r="F62" s="12">
        <f t="shared" si="5"/>
        <v>93584.824406488013</v>
      </c>
    </row>
    <row r="63" spans="1:6" ht="24" customHeight="1" x14ac:dyDescent="0.25">
      <c r="A63" s="1">
        <f t="shared" si="0"/>
        <v>57</v>
      </c>
      <c r="B63" s="12">
        <f t="shared" si="1"/>
        <v>93584.824406488013</v>
      </c>
      <c r="C63" s="12">
        <f t="shared" si="2"/>
        <v>599.55052515275224</v>
      </c>
      <c r="D63" s="12">
        <f t="shared" si="3"/>
        <v>131.62640312031215</v>
      </c>
      <c r="E63" s="12">
        <f t="shared" si="4"/>
        <v>467.9241220324401</v>
      </c>
      <c r="F63" s="12">
        <f t="shared" si="5"/>
        <v>93453.198003367695</v>
      </c>
    </row>
    <row r="64" spans="1:6" ht="24" customHeight="1" x14ac:dyDescent="0.25">
      <c r="A64" s="1">
        <f t="shared" si="0"/>
        <v>58</v>
      </c>
      <c r="B64" s="12">
        <f t="shared" si="1"/>
        <v>93453.198003367695</v>
      </c>
      <c r="C64" s="12">
        <f t="shared" si="2"/>
        <v>599.55052515275224</v>
      </c>
      <c r="D64" s="12">
        <f t="shared" si="3"/>
        <v>132.28453513591376</v>
      </c>
      <c r="E64" s="12">
        <f t="shared" si="4"/>
        <v>467.26599001683849</v>
      </c>
      <c r="F64" s="12">
        <f t="shared" si="5"/>
        <v>93320.913468231782</v>
      </c>
    </row>
    <row r="65" spans="1:6" ht="24" customHeight="1" x14ac:dyDescent="0.25">
      <c r="A65" s="1">
        <f t="shared" si="0"/>
        <v>59</v>
      </c>
      <c r="B65" s="12">
        <f t="shared" si="1"/>
        <v>93320.913468231782</v>
      </c>
      <c r="C65" s="12">
        <f t="shared" si="2"/>
        <v>599.55052515275224</v>
      </c>
      <c r="D65" s="12">
        <f t="shared" si="3"/>
        <v>132.9459578115933</v>
      </c>
      <c r="E65" s="12">
        <f t="shared" si="4"/>
        <v>466.60456734115894</v>
      </c>
      <c r="F65" s="12">
        <f t="shared" si="5"/>
        <v>93187.967510420189</v>
      </c>
    </row>
    <row r="66" spans="1:6" ht="24" customHeight="1" x14ac:dyDescent="0.25">
      <c r="A66" s="1">
        <f t="shared" si="0"/>
        <v>60</v>
      </c>
      <c r="B66" s="12">
        <f t="shared" si="1"/>
        <v>93187.967510420189</v>
      </c>
      <c r="C66" s="12">
        <f t="shared" si="2"/>
        <v>599.55052515275224</v>
      </c>
      <c r="D66" s="12">
        <f t="shared" si="3"/>
        <v>133.61068760065132</v>
      </c>
      <c r="E66" s="12">
        <f t="shared" si="4"/>
        <v>465.93983755210093</v>
      </c>
      <c r="F66" s="12">
        <f t="shared" si="5"/>
        <v>93054.356822819536</v>
      </c>
    </row>
    <row r="67" spans="1:6" ht="24" customHeight="1" x14ac:dyDescent="0.25">
      <c r="A67" s="1">
        <f t="shared" si="0"/>
        <v>61</v>
      </c>
      <c r="B67" s="12">
        <f t="shared" si="1"/>
        <v>93054.356822819536</v>
      </c>
      <c r="C67" s="12">
        <f t="shared" si="2"/>
        <v>599.55052515275224</v>
      </c>
      <c r="D67" s="12">
        <f t="shared" si="3"/>
        <v>134.27874103865457</v>
      </c>
      <c r="E67" s="12">
        <f t="shared" si="4"/>
        <v>465.27178411409767</v>
      </c>
      <c r="F67" s="12">
        <f t="shared" si="5"/>
        <v>92920.078081780885</v>
      </c>
    </row>
    <row r="68" spans="1:6" ht="24" customHeight="1" x14ac:dyDescent="0.25">
      <c r="A68" s="1">
        <f t="shared" si="0"/>
        <v>62</v>
      </c>
      <c r="B68" s="12">
        <f t="shared" si="1"/>
        <v>92920.078081780885</v>
      </c>
      <c r="C68" s="12">
        <f t="shared" si="2"/>
        <v>599.55052515275213</v>
      </c>
      <c r="D68" s="12">
        <f t="shared" si="3"/>
        <v>134.95013474384768</v>
      </c>
      <c r="E68" s="12">
        <f t="shared" si="4"/>
        <v>464.60039040890445</v>
      </c>
      <c r="F68" s="12">
        <f t="shared" si="5"/>
        <v>92785.127947037035</v>
      </c>
    </row>
    <row r="69" spans="1:6" ht="24" customHeight="1" x14ac:dyDescent="0.25">
      <c r="A69" s="1">
        <f t="shared" si="0"/>
        <v>63</v>
      </c>
      <c r="B69" s="12">
        <f t="shared" si="1"/>
        <v>92785.127947037035</v>
      </c>
      <c r="C69" s="12">
        <f t="shared" si="2"/>
        <v>599.55052515275224</v>
      </c>
      <c r="D69" s="12">
        <f t="shared" si="3"/>
        <v>135.62488541756704</v>
      </c>
      <c r="E69" s="12">
        <f t="shared" si="4"/>
        <v>463.9256397351852</v>
      </c>
      <c r="F69" s="12">
        <f t="shared" si="5"/>
        <v>92649.503061619471</v>
      </c>
    </row>
    <row r="70" spans="1:6" ht="24" customHeight="1" x14ac:dyDescent="0.25">
      <c r="A70" s="1">
        <f t="shared" si="0"/>
        <v>64</v>
      </c>
      <c r="B70" s="12">
        <f t="shared" si="1"/>
        <v>92649.503061619471</v>
      </c>
      <c r="C70" s="12">
        <f t="shared" si="2"/>
        <v>599.55052515275224</v>
      </c>
      <c r="D70" s="12">
        <f t="shared" si="3"/>
        <v>136.30300984465487</v>
      </c>
      <c r="E70" s="12">
        <f t="shared" si="4"/>
        <v>463.24751530809738</v>
      </c>
      <c r="F70" s="12">
        <f t="shared" si="5"/>
        <v>92513.200051774809</v>
      </c>
    </row>
    <row r="71" spans="1:6" ht="24" customHeight="1" x14ac:dyDescent="0.25">
      <c r="A71" s="1">
        <f t="shared" si="0"/>
        <v>65</v>
      </c>
      <c r="B71" s="12">
        <f t="shared" si="1"/>
        <v>92513.200051774809</v>
      </c>
      <c r="C71" s="12">
        <f t="shared" si="2"/>
        <v>599.55052515275224</v>
      </c>
      <c r="D71" s="12">
        <f t="shared" si="3"/>
        <v>136.98452489387819</v>
      </c>
      <c r="E71" s="12">
        <f t="shared" si="4"/>
        <v>462.56600025887406</v>
      </c>
      <c r="F71" s="12">
        <f t="shared" si="5"/>
        <v>92376.215526880929</v>
      </c>
    </row>
    <row r="72" spans="1:6" ht="24" customHeight="1" x14ac:dyDescent="0.25">
      <c r="A72" s="1">
        <f t="shared" ref="A72:A135" si="6">IF(ROW(A66)&gt;$B$3,"",ROW(A66))</f>
        <v>66</v>
      </c>
      <c r="B72" s="12">
        <f t="shared" ref="B72:B135" si="7">IF(A72="","",IF(A72=1,B66,F71))</f>
        <v>92376.215526880929</v>
      </c>
      <c r="C72" s="12">
        <f t="shared" ref="C72:C135" si="8">IF(A72="","",-PMT($B$2/12,$B$3-A72+1,B72))</f>
        <v>599.55052515275213</v>
      </c>
      <c r="D72" s="12">
        <f t="shared" ref="D72:D135" si="9">IF(A72="","",C72-E72)</f>
        <v>137.66944751834745</v>
      </c>
      <c r="E72" s="12">
        <f t="shared" ref="E72:E135" si="10">IF(A72="","",$B$2/12*B72)</f>
        <v>461.88107763440468</v>
      </c>
      <c r="F72" s="12">
        <f t="shared" ref="F72:F135" si="11">IF(A72="","",B72-D72)</f>
        <v>92238.546079362583</v>
      </c>
    </row>
    <row r="73" spans="1:6" ht="24" customHeight="1" x14ac:dyDescent="0.25">
      <c r="A73" s="1">
        <f t="shared" si="6"/>
        <v>67</v>
      </c>
      <c r="B73" s="12">
        <f t="shared" si="7"/>
        <v>92238.546079362583</v>
      </c>
      <c r="C73" s="12">
        <f t="shared" si="8"/>
        <v>599.55052515275213</v>
      </c>
      <c r="D73" s="12">
        <f t="shared" si="9"/>
        <v>138.35779475593921</v>
      </c>
      <c r="E73" s="12">
        <f t="shared" si="10"/>
        <v>461.19273039681292</v>
      </c>
      <c r="F73" s="12">
        <f t="shared" si="11"/>
        <v>92100.188284606644</v>
      </c>
    </row>
    <row r="74" spans="1:6" ht="24" customHeight="1" x14ac:dyDescent="0.25">
      <c r="A74" s="1">
        <f t="shared" si="6"/>
        <v>68</v>
      </c>
      <c r="B74" s="12">
        <f t="shared" si="7"/>
        <v>92100.188284606644</v>
      </c>
      <c r="C74" s="12">
        <f t="shared" si="8"/>
        <v>599.55052515275213</v>
      </c>
      <c r="D74" s="12">
        <f t="shared" si="9"/>
        <v>139.0495837297189</v>
      </c>
      <c r="E74" s="12">
        <f t="shared" si="10"/>
        <v>460.50094142303323</v>
      </c>
      <c r="F74" s="12">
        <f t="shared" si="11"/>
        <v>91961.138700876923</v>
      </c>
    </row>
    <row r="75" spans="1:6" ht="24" customHeight="1" x14ac:dyDescent="0.25">
      <c r="A75" s="1">
        <f t="shared" si="6"/>
        <v>69</v>
      </c>
      <c r="B75" s="12">
        <f t="shared" si="7"/>
        <v>91961.138700876923</v>
      </c>
      <c r="C75" s="12">
        <f t="shared" si="8"/>
        <v>599.55052515275213</v>
      </c>
      <c r="D75" s="12">
        <f t="shared" si="9"/>
        <v>139.74483164836749</v>
      </c>
      <c r="E75" s="12">
        <f t="shared" si="10"/>
        <v>459.80569350438464</v>
      </c>
      <c r="F75" s="12">
        <f t="shared" si="11"/>
        <v>91821.393869228559</v>
      </c>
    </row>
    <row r="76" spans="1:6" ht="24" customHeight="1" x14ac:dyDescent="0.25">
      <c r="A76" s="1">
        <f t="shared" si="6"/>
        <v>70</v>
      </c>
      <c r="B76" s="12">
        <f t="shared" si="7"/>
        <v>91821.393869228559</v>
      </c>
      <c r="C76" s="12">
        <f t="shared" si="8"/>
        <v>599.55052515275224</v>
      </c>
      <c r="D76" s="12">
        <f t="shared" si="9"/>
        <v>140.44355580660942</v>
      </c>
      <c r="E76" s="12">
        <f t="shared" si="10"/>
        <v>459.10696934614282</v>
      </c>
      <c r="F76" s="12">
        <f t="shared" si="11"/>
        <v>91680.950313421956</v>
      </c>
    </row>
    <row r="77" spans="1:6" ht="24" customHeight="1" x14ac:dyDescent="0.25">
      <c r="A77" s="1">
        <f t="shared" si="6"/>
        <v>71</v>
      </c>
      <c r="B77" s="12">
        <f t="shared" si="7"/>
        <v>91680.950313421956</v>
      </c>
      <c r="C77" s="12">
        <f t="shared" si="8"/>
        <v>599.55052515275213</v>
      </c>
      <c r="D77" s="12">
        <f t="shared" si="9"/>
        <v>141.14577358564236</v>
      </c>
      <c r="E77" s="12">
        <f t="shared" si="10"/>
        <v>458.40475156710977</v>
      </c>
      <c r="F77" s="12">
        <f t="shared" si="11"/>
        <v>91539.804539836317</v>
      </c>
    </row>
    <row r="78" spans="1:6" ht="24" customHeight="1" x14ac:dyDescent="0.25">
      <c r="A78" s="1">
        <f t="shared" si="6"/>
        <v>72</v>
      </c>
      <c r="B78" s="12">
        <f t="shared" si="7"/>
        <v>91539.804539836317</v>
      </c>
      <c r="C78" s="12">
        <f t="shared" si="8"/>
        <v>599.55052515275236</v>
      </c>
      <c r="D78" s="12">
        <f t="shared" si="9"/>
        <v>141.85150245357079</v>
      </c>
      <c r="E78" s="12">
        <f t="shared" si="10"/>
        <v>457.69902269918157</v>
      </c>
      <c r="F78" s="12">
        <f t="shared" si="11"/>
        <v>91397.953037382744</v>
      </c>
    </row>
    <row r="79" spans="1:6" ht="24" customHeight="1" x14ac:dyDescent="0.25">
      <c r="A79" s="1">
        <f t="shared" si="6"/>
        <v>73</v>
      </c>
      <c r="B79" s="12">
        <f t="shared" si="7"/>
        <v>91397.953037382744</v>
      </c>
      <c r="C79" s="12">
        <f t="shared" si="8"/>
        <v>599.55052515275224</v>
      </c>
      <c r="D79" s="12">
        <f t="shared" si="9"/>
        <v>142.56075996583854</v>
      </c>
      <c r="E79" s="12">
        <f t="shared" si="10"/>
        <v>456.9897651869137</v>
      </c>
      <c r="F79" s="12">
        <f t="shared" si="11"/>
        <v>91255.392277416904</v>
      </c>
    </row>
    <row r="80" spans="1:6" ht="24" customHeight="1" x14ac:dyDescent="0.25">
      <c r="A80" s="1">
        <f t="shared" si="6"/>
        <v>74</v>
      </c>
      <c r="B80" s="12">
        <f t="shared" si="7"/>
        <v>91255.392277416904</v>
      </c>
      <c r="C80" s="12">
        <f t="shared" si="8"/>
        <v>599.55052515275224</v>
      </c>
      <c r="D80" s="12">
        <f t="shared" si="9"/>
        <v>143.27356376566769</v>
      </c>
      <c r="E80" s="12">
        <f t="shared" si="10"/>
        <v>456.27696138708455</v>
      </c>
      <c r="F80" s="12">
        <f t="shared" si="11"/>
        <v>91112.118713651231</v>
      </c>
    </row>
    <row r="81" spans="1:6" ht="24" customHeight="1" x14ac:dyDescent="0.25">
      <c r="A81" s="1">
        <f t="shared" si="6"/>
        <v>75</v>
      </c>
      <c r="B81" s="12">
        <f t="shared" si="7"/>
        <v>91112.118713651231</v>
      </c>
      <c r="C81" s="12">
        <f t="shared" si="8"/>
        <v>599.55052515275224</v>
      </c>
      <c r="D81" s="12">
        <f t="shared" si="9"/>
        <v>143.98993158449611</v>
      </c>
      <c r="E81" s="12">
        <f t="shared" si="10"/>
        <v>455.56059356825614</v>
      </c>
      <c r="F81" s="12">
        <f t="shared" si="11"/>
        <v>90968.128782066735</v>
      </c>
    </row>
    <row r="82" spans="1:6" ht="24" customHeight="1" x14ac:dyDescent="0.25">
      <c r="A82" s="1">
        <f t="shared" si="6"/>
        <v>76</v>
      </c>
      <c r="B82" s="12">
        <f t="shared" si="7"/>
        <v>90968.128782066735</v>
      </c>
      <c r="C82" s="12">
        <f t="shared" si="8"/>
        <v>599.55052515275213</v>
      </c>
      <c r="D82" s="12">
        <f t="shared" si="9"/>
        <v>144.70988124241842</v>
      </c>
      <c r="E82" s="12">
        <f t="shared" si="10"/>
        <v>454.84064391033371</v>
      </c>
      <c r="F82" s="12">
        <f t="shared" si="11"/>
        <v>90823.418900824312</v>
      </c>
    </row>
    <row r="83" spans="1:6" ht="24" customHeight="1" x14ac:dyDescent="0.25">
      <c r="A83" s="1">
        <f t="shared" si="6"/>
        <v>77</v>
      </c>
      <c r="B83" s="12">
        <f t="shared" si="7"/>
        <v>90823.418900824312</v>
      </c>
      <c r="C83" s="12">
        <f t="shared" si="8"/>
        <v>599.55052515275213</v>
      </c>
      <c r="D83" s="12">
        <f t="shared" si="9"/>
        <v>145.43343064863058</v>
      </c>
      <c r="E83" s="12">
        <f t="shared" si="10"/>
        <v>454.11709450412155</v>
      </c>
      <c r="F83" s="12">
        <f t="shared" si="11"/>
        <v>90677.985470175685</v>
      </c>
    </row>
    <row r="84" spans="1:6" ht="24" customHeight="1" x14ac:dyDescent="0.25">
      <c r="A84" s="1">
        <f t="shared" si="6"/>
        <v>78</v>
      </c>
      <c r="B84" s="12">
        <f t="shared" si="7"/>
        <v>90677.985470175685</v>
      </c>
      <c r="C84" s="12">
        <f t="shared" si="8"/>
        <v>599.55052515275213</v>
      </c>
      <c r="D84" s="12">
        <f t="shared" si="9"/>
        <v>146.16059780187368</v>
      </c>
      <c r="E84" s="12">
        <f t="shared" si="10"/>
        <v>453.38992735087845</v>
      </c>
      <c r="F84" s="12">
        <f t="shared" si="11"/>
        <v>90531.824872373807</v>
      </c>
    </row>
    <row r="85" spans="1:6" ht="24" customHeight="1" x14ac:dyDescent="0.25">
      <c r="A85" s="1">
        <f t="shared" si="6"/>
        <v>79</v>
      </c>
      <c r="B85" s="12">
        <f t="shared" si="7"/>
        <v>90531.824872373807</v>
      </c>
      <c r="C85" s="12">
        <f t="shared" si="8"/>
        <v>599.55052515275213</v>
      </c>
      <c r="D85" s="12">
        <f t="shared" si="9"/>
        <v>146.8914007908831</v>
      </c>
      <c r="E85" s="12">
        <f t="shared" si="10"/>
        <v>452.65912436186903</v>
      </c>
      <c r="F85" s="12">
        <f t="shared" si="11"/>
        <v>90384.933471582917</v>
      </c>
    </row>
    <row r="86" spans="1:6" ht="24" customHeight="1" x14ac:dyDescent="0.25">
      <c r="A86" s="1">
        <f t="shared" si="6"/>
        <v>80</v>
      </c>
      <c r="B86" s="12">
        <f t="shared" si="7"/>
        <v>90384.933471582917</v>
      </c>
      <c r="C86" s="12">
        <f t="shared" si="8"/>
        <v>599.55052515275213</v>
      </c>
      <c r="D86" s="12">
        <f t="shared" si="9"/>
        <v>147.62585779483754</v>
      </c>
      <c r="E86" s="12">
        <f t="shared" si="10"/>
        <v>451.92466735791459</v>
      </c>
      <c r="F86" s="12">
        <f t="shared" si="11"/>
        <v>90237.307613788085</v>
      </c>
    </row>
    <row r="87" spans="1:6" ht="24" customHeight="1" x14ac:dyDescent="0.25">
      <c r="A87" s="1">
        <f t="shared" si="6"/>
        <v>81</v>
      </c>
      <c r="B87" s="12">
        <f t="shared" si="7"/>
        <v>90237.307613788085</v>
      </c>
      <c r="C87" s="12">
        <f t="shared" si="8"/>
        <v>599.55052515275213</v>
      </c>
      <c r="D87" s="12">
        <f t="shared" si="9"/>
        <v>148.36398708381171</v>
      </c>
      <c r="E87" s="12">
        <f t="shared" si="10"/>
        <v>451.18653806894042</v>
      </c>
      <c r="F87" s="12">
        <f t="shared" si="11"/>
        <v>90088.943626704277</v>
      </c>
    </row>
    <row r="88" spans="1:6" ht="24" customHeight="1" x14ac:dyDescent="0.25">
      <c r="A88" s="1">
        <f t="shared" si="6"/>
        <v>82</v>
      </c>
      <c r="B88" s="12">
        <f t="shared" si="7"/>
        <v>90088.943626704277</v>
      </c>
      <c r="C88" s="12">
        <f t="shared" si="8"/>
        <v>599.55052515275213</v>
      </c>
      <c r="D88" s="12">
        <f t="shared" si="9"/>
        <v>149.10580701923072</v>
      </c>
      <c r="E88" s="12">
        <f t="shared" si="10"/>
        <v>450.44471813352141</v>
      </c>
      <c r="F88" s="12">
        <f t="shared" si="11"/>
        <v>89939.837819685039</v>
      </c>
    </row>
    <row r="89" spans="1:6" ht="24" customHeight="1" x14ac:dyDescent="0.25">
      <c r="A89" s="1">
        <f t="shared" si="6"/>
        <v>83</v>
      </c>
      <c r="B89" s="12">
        <f t="shared" si="7"/>
        <v>89939.837819685039</v>
      </c>
      <c r="C89" s="12">
        <f t="shared" si="8"/>
        <v>599.55052515275213</v>
      </c>
      <c r="D89" s="12">
        <f t="shared" si="9"/>
        <v>149.85133605432691</v>
      </c>
      <c r="E89" s="12">
        <f t="shared" si="10"/>
        <v>449.69918909842522</v>
      </c>
      <c r="F89" s="12">
        <f t="shared" si="11"/>
        <v>89789.98648363071</v>
      </c>
    </row>
    <row r="90" spans="1:6" ht="24" customHeight="1" x14ac:dyDescent="0.25">
      <c r="A90" s="1">
        <f t="shared" si="6"/>
        <v>84</v>
      </c>
      <c r="B90" s="12">
        <f t="shared" si="7"/>
        <v>89789.98648363071</v>
      </c>
      <c r="C90" s="12">
        <f t="shared" si="8"/>
        <v>599.55052515275213</v>
      </c>
      <c r="D90" s="12">
        <f t="shared" si="9"/>
        <v>150.60059273459859</v>
      </c>
      <c r="E90" s="12">
        <f t="shared" si="10"/>
        <v>448.94993241815354</v>
      </c>
      <c r="F90" s="12">
        <f t="shared" si="11"/>
        <v>89639.385890896112</v>
      </c>
    </row>
    <row r="91" spans="1:6" ht="24" customHeight="1" x14ac:dyDescent="0.25">
      <c r="A91" s="1">
        <f t="shared" si="6"/>
        <v>85</v>
      </c>
      <c r="B91" s="12">
        <f t="shared" si="7"/>
        <v>89639.385890896112</v>
      </c>
      <c r="C91" s="12">
        <f t="shared" si="8"/>
        <v>599.55052515275213</v>
      </c>
      <c r="D91" s="12">
        <f t="shared" si="9"/>
        <v>151.35359569827153</v>
      </c>
      <c r="E91" s="12">
        <f t="shared" si="10"/>
        <v>448.1969294544806</v>
      </c>
      <c r="F91" s="12">
        <f t="shared" si="11"/>
        <v>89488.032295197845</v>
      </c>
    </row>
    <row r="92" spans="1:6" ht="24" customHeight="1" x14ac:dyDescent="0.25">
      <c r="A92" s="1">
        <f t="shared" si="6"/>
        <v>86</v>
      </c>
      <c r="B92" s="12">
        <f t="shared" si="7"/>
        <v>89488.032295197845</v>
      </c>
      <c r="C92" s="12">
        <f t="shared" si="8"/>
        <v>599.55052515275213</v>
      </c>
      <c r="D92" s="12">
        <f t="shared" si="9"/>
        <v>152.11036367676292</v>
      </c>
      <c r="E92" s="12">
        <f t="shared" si="10"/>
        <v>447.44016147598921</v>
      </c>
      <c r="F92" s="12">
        <f t="shared" si="11"/>
        <v>89335.921931521079</v>
      </c>
    </row>
    <row r="93" spans="1:6" ht="24" customHeight="1" x14ac:dyDescent="0.25">
      <c r="A93" s="1">
        <f t="shared" si="6"/>
        <v>87</v>
      </c>
      <c r="B93" s="12">
        <f t="shared" si="7"/>
        <v>89335.921931521079</v>
      </c>
      <c r="C93" s="12">
        <f t="shared" si="8"/>
        <v>599.55052515275213</v>
      </c>
      <c r="D93" s="12">
        <f t="shared" si="9"/>
        <v>152.87091549514673</v>
      </c>
      <c r="E93" s="12">
        <f t="shared" si="10"/>
        <v>446.6796096576054</v>
      </c>
      <c r="F93" s="12">
        <f t="shared" si="11"/>
        <v>89183.051016025929</v>
      </c>
    </row>
    <row r="94" spans="1:6" ht="24" customHeight="1" x14ac:dyDescent="0.25">
      <c r="A94" s="1">
        <f t="shared" si="6"/>
        <v>88</v>
      </c>
      <c r="B94" s="12">
        <f t="shared" si="7"/>
        <v>89183.051016025929</v>
      </c>
      <c r="C94" s="12">
        <f t="shared" si="8"/>
        <v>599.55052515275202</v>
      </c>
      <c r="D94" s="12">
        <f t="shared" si="9"/>
        <v>153.63527007262235</v>
      </c>
      <c r="E94" s="12">
        <f t="shared" si="10"/>
        <v>445.91525508012967</v>
      </c>
      <c r="F94" s="12">
        <f t="shared" si="11"/>
        <v>89029.415745953302</v>
      </c>
    </row>
    <row r="95" spans="1:6" ht="24" customHeight="1" x14ac:dyDescent="0.25">
      <c r="A95" s="1">
        <f t="shared" si="6"/>
        <v>89</v>
      </c>
      <c r="B95" s="12">
        <f t="shared" si="7"/>
        <v>89029.415745953302</v>
      </c>
      <c r="C95" s="12">
        <f t="shared" si="8"/>
        <v>599.55052515275213</v>
      </c>
      <c r="D95" s="12">
        <f t="shared" si="9"/>
        <v>154.40344642298561</v>
      </c>
      <c r="E95" s="12">
        <f t="shared" si="10"/>
        <v>445.14707872976652</v>
      </c>
      <c r="F95" s="12">
        <f t="shared" si="11"/>
        <v>88875.01229953031</v>
      </c>
    </row>
    <row r="96" spans="1:6" ht="24" customHeight="1" x14ac:dyDescent="0.25">
      <c r="A96" s="1">
        <f t="shared" si="6"/>
        <v>90</v>
      </c>
      <c r="B96" s="12">
        <f t="shared" si="7"/>
        <v>88875.01229953031</v>
      </c>
      <c r="C96" s="12">
        <f t="shared" si="8"/>
        <v>599.55052515275202</v>
      </c>
      <c r="D96" s="12">
        <f t="shared" si="9"/>
        <v>155.17546365510043</v>
      </c>
      <c r="E96" s="12">
        <f t="shared" si="10"/>
        <v>444.37506149765159</v>
      </c>
      <c r="F96" s="12">
        <f t="shared" si="11"/>
        <v>88719.836835875205</v>
      </c>
    </row>
    <row r="97" spans="1:6" ht="24" customHeight="1" x14ac:dyDescent="0.25">
      <c r="A97" s="1">
        <f t="shared" si="6"/>
        <v>91</v>
      </c>
      <c r="B97" s="12">
        <f t="shared" si="7"/>
        <v>88719.836835875205</v>
      </c>
      <c r="C97" s="12">
        <f t="shared" si="8"/>
        <v>599.55052515275202</v>
      </c>
      <c r="D97" s="12">
        <f t="shared" si="9"/>
        <v>155.95134097337598</v>
      </c>
      <c r="E97" s="12">
        <f t="shared" si="10"/>
        <v>443.59918417937604</v>
      </c>
      <c r="F97" s="12">
        <f t="shared" si="11"/>
        <v>88563.885494901828</v>
      </c>
    </row>
    <row r="98" spans="1:6" ht="24" customHeight="1" x14ac:dyDescent="0.25">
      <c r="A98" s="1">
        <f t="shared" si="6"/>
        <v>92</v>
      </c>
      <c r="B98" s="12">
        <f t="shared" si="7"/>
        <v>88563.885494901828</v>
      </c>
      <c r="C98" s="12">
        <f t="shared" si="8"/>
        <v>599.5505251527519</v>
      </c>
      <c r="D98" s="12">
        <f t="shared" si="9"/>
        <v>156.73109767824275</v>
      </c>
      <c r="E98" s="12">
        <f t="shared" si="10"/>
        <v>442.81942747450915</v>
      </c>
      <c r="F98" s="12">
        <f t="shared" si="11"/>
        <v>88407.154397223581</v>
      </c>
    </row>
    <row r="99" spans="1:6" ht="24" customHeight="1" x14ac:dyDescent="0.25">
      <c r="A99" s="1">
        <f t="shared" si="6"/>
        <v>93</v>
      </c>
      <c r="B99" s="12">
        <f t="shared" si="7"/>
        <v>88407.154397223581</v>
      </c>
      <c r="C99" s="12">
        <f t="shared" si="8"/>
        <v>599.5505251527519</v>
      </c>
      <c r="D99" s="12">
        <f t="shared" si="9"/>
        <v>157.51475316663397</v>
      </c>
      <c r="E99" s="12">
        <f t="shared" si="10"/>
        <v>442.03577198611794</v>
      </c>
      <c r="F99" s="12">
        <f t="shared" si="11"/>
        <v>88249.639644056952</v>
      </c>
    </row>
    <row r="100" spans="1:6" ht="24" customHeight="1" x14ac:dyDescent="0.25">
      <c r="A100" s="1">
        <f t="shared" si="6"/>
        <v>94</v>
      </c>
      <c r="B100" s="12">
        <f t="shared" si="7"/>
        <v>88249.639644056952</v>
      </c>
      <c r="C100" s="12">
        <f t="shared" si="8"/>
        <v>599.55052515275202</v>
      </c>
      <c r="D100" s="12">
        <f t="shared" si="9"/>
        <v>158.30232693246722</v>
      </c>
      <c r="E100" s="12">
        <f t="shared" si="10"/>
        <v>441.24819822028479</v>
      </c>
      <c r="F100" s="12">
        <f t="shared" si="11"/>
        <v>88091.337317124489</v>
      </c>
    </row>
    <row r="101" spans="1:6" ht="24" customHeight="1" x14ac:dyDescent="0.25">
      <c r="A101" s="1">
        <f t="shared" si="6"/>
        <v>95</v>
      </c>
      <c r="B101" s="12">
        <f t="shared" si="7"/>
        <v>88091.337317124489</v>
      </c>
      <c r="C101" s="12">
        <f t="shared" si="8"/>
        <v>599.55052515275202</v>
      </c>
      <c r="D101" s="12">
        <f t="shared" si="9"/>
        <v>159.09383856712958</v>
      </c>
      <c r="E101" s="12">
        <f t="shared" si="10"/>
        <v>440.45668658562244</v>
      </c>
      <c r="F101" s="12">
        <f t="shared" si="11"/>
        <v>87932.243478557357</v>
      </c>
    </row>
    <row r="102" spans="1:6" ht="24" customHeight="1" x14ac:dyDescent="0.25">
      <c r="A102" s="1">
        <f t="shared" si="6"/>
        <v>96</v>
      </c>
      <c r="B102" s="12">
        <f t="shared" si="7"/>
        <v>87932.243478557357</v>
      </c>
      <c r="C102" s="12">
        <f t="shared" si="8"/>
        <v>599.55052515275202</v>
      </c>
      <c r="D102" s="12">
        <f t="shared" si="9"/>
        <v>159.88930775996522</v>
      </c>
      <c r="E102" s="12">
        <f t="shared" si="10"/>
        <v>439.6612173927868</v>
      </c>
      <c r="F102" s="12">
        <f t="shared" si="11"/>
        <v>87772.354170797393</v>
      </c>
    </row>
    <row r="103" spans="1:6" ht="24" customHeight="1" x14ac:dyDescent="0.25">
      <c r="A103" s="1">
        <f t="shared" si="6"/>
        <v>97</v>
      </c>
      <c r="B103" s="12">
        <f t="shared" si="7"/>
        <v>87772.354170797393</v>
      </c>
      <c r="C103" s="12">
        <f t="shared" si="8"/>
        <v>599.55052515275202</v>
      </c>
      <c r="D103" s="12">
        <f t="shared" si="9"/>
        <v>160.68875429876505</v>
      </c>
      <c r="E103" s="12">
        <f t="shared" si="10"/>
        <v>438.86177085398697</v>
      </c>
      <c r="F103" s="12">
        <f t="shared" si="11"/>
        <v>87611.665416498625</v>
      </c>
    </row>
    <row r="104" spans="1:6" ht="24" customHeight="1" x14ac:dyDescent="0.25">
      <c r="A104" s="1">
        <f t="shared" si="6"/>
        <v>98</v>
      </c>
      <c r="B104" s="12">
        <f t="shared" si="7"/>
        <v>87611.665416498625</v>
      </c>
      <c r="C104" s="12">
        <f t="shared" si="8"/>
        <v>599.5505251527519</v>
      </c>
      <c r="D104" s="12">
        <f t="shared" si="9"/>
        <v>161.49219807025878</v>
      </c>
      <c r="E104" s="12">
        <f t="shared" si="10"/>
        <v>438.05832708249312</v>
      </c>
      <c r="F104" s="12">
        <f t="shared" si="11"/>
        <v>87450.173218428361</v>
      </c>
    </row>
    <row r="105" spans="1:6" ht="24" customHeight="1" x14ac:dyDescent="0.25">
      <c r="A105" s="1">
        <f t="shared" si="6"/>
        <v>99</v>
      </c>
      <c r="B105" s="12">
        <f t="shared" si="7"/>
        <v>87450.173218428361</v>
      </c>
      <c r="C105" s="12">
        <f t="shared" si="8"/>
        <v>599.55052515275202</v>
      </c>
      <c r="D105" s="12">
        <f t="shared" si="9"/>
        <v>162.29965906061022</v>
      </c>
      <c r="E105" s="12">
        <f t="shared" si="10"/>
        <v>437.25086609214179</v>
      </c>
      <c r="F105" s="12">
        <f t="shared" si="11"/>
        <v>87287.873559367756</v>
      </c>
    </row>
    <row r="106" spans="1:6" ht="24" customHeight="1" x14ac:dyDescent="0.25">
      <c r="A106" s="1">
        <f t="shared" si="6"/>
        <v>100</v>
      </c>
      <c r="B106" s="12">
        <f t="shared" si="7"/>
        <v>87287.873559367756</v>
      </c>
      <c r="C106" s="12">
        <f t="shared" si="8"/>
        <v>599.55052515275202</v>
      </c>
      <c r="D106" s="12">
        <f t="shared" si="9"/>
        <v>163.11115735591324</v>
      </c>
      <c r="E106" s="12">
        <f t="shared" si="10"/>
        <v>436.43936779683878</v>
      </c>
      <c r="F106" s="12">
        <f t="shared" si="11"/>
        <v>87124.762402011838</v>
      </c>
    </row>
    <row r="107" spans="1:6" ht="24" customHeight="1" x14ac:dyDescent="0.25">
      <c r="A107" s="1">
        <f t="shared" si="6"/>
        <v>101</v>
      </c>
      <c r="B107" s="12">
        <f t="shared" si="7"/>
        <v>87124.762402011838</v>
      </c>
      <c r="C107" s="12">
        <f t="shared" si="8"/>
        <v>599.5505251527519</v>
      </c>
      <c r="D107" s="12">
        <f t="shared" si="9"/>
        <v>163.92671314269268</v>
      </c>
      <c r="E107" s="12">
        <f t="shared" si="10"/>
        <v>435.62381201005923</v>
      </c>
      <c r="F107" s="12">
        <f t="shared" si="11"/>
        <v>86960.835688869149</v>
      </c>
    </row>
    <row r="108" spans="1:6" ht="24" customHeight="1" x14ac:dyDescent="0.25">
      <c r="A108" s="1">
        <f t="shared" si="6"/>
        <v>102</v>
      </c>
      <c r="B108" s="12">
        <f t="shared" si="7"/>
        <v>86960.835688869149</v>
      </c>
      <c r="C108" s="12">
        <f t="shared" si="8"/>
        <v>599.55052515275202</v>
      </c>
      <c r="D108" s="12">
        <f t="shared" si="9"/>
        <v>164.74634670840624</v>
      </c>
      <c r="E108" s="12">
        <f t="shared" si="10"/>
        <v>434.80417844434578</v>
      </c>
      <c r="F108" s="12">
        <f t="shared" si="11"/>
        <v>86796.089342160747</v>
      </c>
    </row>
    <row r="109" spans="1:6" ht="24" customHeight="1" x14ac:dyDescent="0.25">
      <c r="A109" s="1">
        <f t="shared" si="6"/>
        <v>103</v>
      </c>
      <c r="B109" s="12">
        <f t="shared" si="7"/>
        <v>86796.089342160747</v>
      </c>
      <c r="C109" s="12">
        <f t="shared" si="8"/>
        <v>599.55052515275202</v>
      </c>
      <c r="D109" s="12">
        <f t="shared" si="9"/>
        <v>165.57007844194828</v>
      </c>
      <c r="E109" s="12">
        <f t="shared" si="10"/>
        <v>433.98044671080373</v>
      </c>
      <c r="F109" s="12">
        <f t="shared" si="11"/>
        <v>86630.519263718801</v>
      </c>
    </row>
    <row r="110" spans="1:6" ht="24" customHeight="1" x14ac:dyDescent="0.25">
      <c r="A110" s="1">
        <f t="shared" si="6"/>
        <v>104</v>
      </c>
      <c r="B110" s="12">
        <f t="shared" si="7"/>
        <v>86630.519263718801</v>
      </c>
      <c r="C110" s="12">
        <f t="shared" si="8"/>
        <v>599.55052515275213</v>
      </c>
      <c r="D110" s="12">
        <f t="shared" si="9"/>
        <v>166.39792883415811</v>
      </c>
      <c r="E110" s="12">
        <f t="shared" si="10"/>
        <v>433.15259631859402</v>
      </c>
      <c r="F110" s="12">
        <f t="shared" si="11"/>
        <v>86464.121334884636</v>
      </c>
    </row>
    <row r="111" spans="1:6" ht="24" customHeight="1" x14ac:dyDescent="0.25">
      <c r="A111" s="1">
        <f t="shared" si="6"/>
        <v>105</v>
      </c>
      <c r="B111" s="12">
        <f t="shared" si="7"/>
        <v>86464.121334884636</v>
      </c>
      <c r="C111" s="12">
        <f t="shared" si="8"/>
        <v>599.5505251527519</v>
      </c>
      <c r="D111" s="12">
        <f t="shared" si="9"/>
        <v>167.22991847832873</v>
      </c>
      <c r="E111" s="12">
        <f t="shared" si="10"/>
        <v>432.32060667442317</v>
      </c>
      <c r="F111" s="12">
        <f t="shared" si="11"/>
        <v>86296.891416406303</v>
      </c>
    </row>
    <row r="112" spans="1:6" ht="24" customHeight="1" x14ac:dyDescent="0.25">
      <c r="A112" s="1">
        <f t="shared" si="6"/>
        <v>106</v>
      </c>
      <c r="B112" s="12">
        <f t="shared" si="7"/>
        <v>86296.891416406303</v>
      </c>
      <c r="C112" s="12">
        <f t="shared" si="8"/>
        <v>599.5505251527519</v>
      </c>
      <c r="D112" s="12">
        <f t="shared" si="9"/>
        <v>168.06606807072041</v>
      </c>
      <c r="E112" s="12">
        <f t="shared" si="10"/>
        <v>431.4844570820315</v>
      </c>
      <c r="F112" s="12">
        <f t="shared" si="11"/>
        <v>86128.82534833558</v>
      </c>
    </row>
    <row r="113" spans="1:6" ht="24" customHeight="1" x14ac:dyDescent="0.25">
      <c r="A113" s="1">
        <f t="shared" si="6"/>
        <v>107</v>
      </c>
      <c r="B113" s="12">
        <f t="shared" si="7"/>
        <v>86128.82534833558</v>
      </c>
      <c r="C113" s="12">
        <f t="shared" si="8"/>
        <v>599.5505251527519</v>
      </c>
      <c r="D113" s="12">
        <f t="shared" si="9"/>
        <v>168.90639841107401</v>
      </c>
      <c r="E113" s="12">
        <f t="shared" si="10"/>
        <v>430.64412674167789</v>
      </c>
      <c r="F113" s="12">
        <f t="shared" si="11"/>
        <v>85959.918949924511</v>
      </c>
    </row>
    <row r="114" spans="1:6" ht="24" customHeight="1" x14ac:dyDescent="0.25">
      <c r="A114" s="1">
        <f t="shared" si="6"/>
        <v>108</v>
      </c>
      <c r="B114" s="12">
        <f t="shared" si="7"/>
        <v>85959.918949924511</v>
      </c>
      <c r="C114" s="12">
        <f t="shared" si="8"/>
        <v>599.5505251527519</v>
      </c>
      <c r="D114" s="12">
        <f t="shared" si="9"/>
        <v>169.75093040312936</v>
      </c>
      <c r="E114" s="12">
        <f t="shared" si="10"/>
        <v>429.79959474962254</v>
      </c>
      <c r="F114" s="12">
        <f t="shared" si="11"/>
        <v>85790.168019521385</v>
      </c>
    </row>
    <row r="115" spans="1:6" ht="24" customHeight="1" x14ac:dyDescent="0.25">
      <c r="A115" s="1">
        <f t="shared" si="6"/>
        <v>109</v>
      </c>
      <c r="B115" s="12">
        <f t="shared" si="7"/>
        <v>85790.168019521385</v>
      </c>
      <c r="C115" s="12">
        <f t="shared" si="8"/>
        <v>599.55052515275202</v>
      </c>
      <c r="D115" s="12">
        <f t="shared" si="9"/>
        <v>170.59968505514507</v>
      </c>
      <c r="E115" s="12">
        <f t="shared" si="10"/>
        <v>428.95084009760694</v>
      </c>
      <c r="F115" s="12">
        <f t="shared" si="11"/>
        <v>85619.568334466239</v>
      </c>
    </row>
    <row r="116" spans="1:6" ht="24" customHeight="1" x14ac:dyDescent="0.25">
      <c r="A116" s="1">
        <f t="shared" si="6"/>
        <v>110</v>
      </c>
      <c r="B116" s="12">
        <f t="shared" si="7"/>
        <v>85619.568334466239</v>
      </c>
      <c r="C116" s="12">
        <f t="shared" si="8"/>
        <v>599.55052515275202</v>
      </c>
      <c r="D116" s="12">
        <f t="shared" si="9"/>
        <v>171.45268348042083</v>
      </c>
      <c r="E116" s="12">
        <f t="shared" si="10"/>
        <v>428.09784167233119</v>
      </c>
      <c r="F116" s="12">
        <f t="shared" si="11"/>
        <v>85448.115650985812</v>
      </c>
    </row>
    <row r="117" spans="1:6" ht="24" customHeight="1" x14ac:dyDescent="0.25">
      <c r="A117" s="1">
        <f t="shared" si="6"/>
        <v>111</v>
      </c>
      <c r="B117" s="12">
        <f t="shared" si="7"/>
        <v>85448.115650985812</v>
      </c>
      <c r="C117" s="12">
        <f t="shared" si="8"/>
        <v>599.5505251527519</v>
      </c>
      <c r="D117" s="12">
        <f t="shared" si="9"/>
        <v>172.30994689782284</v>
      </c>
      <c r="E117" s="12">
        <f t="shared" si="10"/>
        <v>427.24057825492906</v>
      </c>
      <c r="F117" s="12">
        <f t="shared" si="11"/>
        <v>85275.805704087994</v>
      </c>
    </row>
    <row r="118" spans="1:6" ht="24" customHeight="1" x14ac:dyDescent="0.25">
      <c r="A118" s="1">
        <f t="shared" si="6"/>
        <v>112</v>
      </c>
      <c r="B118" s="12">
        <f t="shared" si="7"/>
        <v>85275.805704087994</v>
      </c>
      <c r="C118" s="12">
        <f t="shared" si="8"/>
        <v>599.5505251527519</v>
      </c>
      <c r="D118" s="12">
        <f t="shared" si="9"/>
        <v>173.17149663231191</v>
      </c>
      <c r="E118" s="12">
        <f t="shared" si="10"/>
        <v>426.37902852043999</v>
      </c>
      <c r="F118" s="12">
        <f t="shared" si="11"/>
        <v>85102.634207455689</v>
      </c>
    </row>
    <row r="119" spans="1:6" ht="24" customHeight="1" x14ac:dyDescent="0.25">
      <c r="A119" s="1">
        <f t="shared" si="6"/>
        <v>113</v>
      </c>
      <c r="B119" s="12">
        <f t="shared" si="7"/>
        <v>85102.634207455689</v>
      </c>
      <c r="C119" s="12">
        <f t="shared" si="8"/>
        <v>599.55052515275202</v>
      </c>
      <c r="D119" s="12">
        <f t="shared" si="9"/>
        <v>174.03735411547359</v>
      </c>
      <c r="E119" s="12">
        <f t="shared" si="10"/>
        <v>425.51317103727843</v>
      </c>
      <c r="F119" s="12">
        <f t="shared" si="11"/>
        <v>84928.596853340219</v>
      </c>
    </row>
    <row r="120" spans="1:6" ht="24" customHeight="1" x14ac:dyDescent="0.25">
      <c r="A120" s="1">
        <f t="shared" si="6"/>
        <v>114</v>
      </c>
      <c r="B120" s="12">
        <f t="shared" si="7"/>
        <v>84928.596853340219</v>
      </c>
      <c r="C120" s="12">
        <f t="shared" si="8"/>
        <v>599.55052515275213</v>
      </c>
      <c r="D120" s="12">
        <f t="shared" si="9"/>
        <v>174.90754088605104</v>
      </c>
      <c r="E120" s="12">
        <f t="shared" si="10"/>
        <v>424.64298426670109</v>
      </c>
      <c r="F120" s="12">
        <f t="shared" si="11"/>
        <v>84753.689312454168</v>
      </c>
    </row>
    <row r="121" spans="1:6" ht="24" customHeight="1" x14ac:dyDescent="0.25">
      <c r="A121" s="1">
        <f t="shared" si="6"/>
        <v>115</v>
      </c>
      <c r="B121" s="12">
        <f t="shared" si="7"/>
        <v>84753.689312454168</v>
      </c>
      <c r="C121" s="12">
        <f t="shared" si="8"/>
        <v>599.55052515275213</v>
      </c>
      <c r="D121" s="12">
        <f t="shared" si="9"/>
        <v>175.78207859048126</v>
      </c>
      <c r="E121" s="12">
        <f t="shared" si="10"/>
        <v>423.76844656227087</v>
      </c>
      <c r="F121" s="12">
        <f t="shared" si="11"/>
        <v>84577.907233863691</v>
      </c>
    </row>
    <row r="122" spans="1:6" ht="24" customHeight="1" x14ac:dyDescent="0.25">
      <c r="A122" s="1">
        <f t="shared" si="6"/>
        <v>116</v>
      </c>
      <c r="B122" s="12">
        <f t="shared" si="7"/>
        <v>84577.907233863691</v>
      </c>
      <c r="C122" s="12">
        <f t="shared" si="8"/>
        <v>599.55052515275213</v>
      </c>
      <c r="D122" s="12">
        <f t="shared" si="9"/>
        <v>176.66098898343364</v>
      </c>
      <c r="E122" s="12">
        <f t="shared" si="10"/>
        <v>422.88953616931849</v>
      </c>
      <c r="F122" s="12">
        <f t="shared" si="11"/>
        <v>84401.246244880254</v>
      </c>
    </row>
    <row r="123" spans="1:6" ht="24" customHeight="1" x14ac:dyDescent="0.25">
      <c r="A123" s="1">
        <f t="shared" si="6"/>
        <v>117</v>
      </c>
      <c r="B123" s="12">
        <f t="shared" si="7"/>
        <v>84401.246244880254</v>
      </c>
      <c r="C123" s="12">
        <f t="shared" si="8"/>
        <v>599.5505251527519</v>
      </c>
      <c r="D123" s="12">
        <f t="shared" si="9"/>
        <v>177.54429392835061</v>
      </c>
      <c r="E123" s="12">
        <f t="shared" si="10"/>
        <v>422.00623122440129</v>
      </c>
      <c r="F123" s="12">
        <f t="shared" si="11"/>
        <v>84223.701950951901</v>
      </c>
    </row>
    <row r="124" spans="1:6" ht="24" customHeight="1" x14ac:dyDescent="0.25">
      <c r="A124" s="1">
        <f t="shared" si="6"/>
        <v>118</v>
      </c>
      <c r="B124" s="12">
        <f t="shared" si="7"/>
        <v>84223.701950951901</v>
      </c>
      <c r="C124" s="12">
        <f t="shared" si="8"/>
        <v>599.55052515275202</v>
      </c>
      <c r="D124" s="12">
        <f t="shared" si="9"/>
        <v>178.43201539799247</v>
      </c>
      <c r="E124" s="12">
        <f t="shared" si="10"/>
        <v>421.11850975475954</v>
      </c>
      <c r="F124" s="12">
        <f t="shared" si="11"/>
        <v>84045.269935553908</v>
      </c>
    </row>
    <row r="125" spans="1:6" ht="24" customHeight="1" x14ac:dyDescent="0.25">
      <c r="A125" s="1">
        <f t="shared" si="6"/>
        <v>119</v>
      </c>
      <c r="B125" s="12">
        <f t="shared" si="7"/>
        <v>84045.269935553908</v>
      </c>
      <c r="C125" s="12">
        <f t="shared" si="8"/>
        <v>599.5505251527519</v>
      </c>
      <c r="D125" s="12">
        <f t="shared" si="9"/>
        <v>179.32417547498233</v>
      </c>
      <c r="E125" s="12">
        <f t="shared" si="10"/>
        <v>420.22634967776958</v>
      </c>
      <c r="F125" s="12">
        <f t="shared" si="11"/>
        <v>83865.945760078932</v>
      </c>
    </row>
    <row r="126" spans="1:6" ht="24" customHeight="1" x14ac:dyDescent="0.25">
      <c r="A126" s="1">
        <f t="shared" si="6"/>
        <v>120</v>
      </c>
      <c r="B126" s="12">
        <f t="shared" si="7"/>
        <v>83865.945760078932</v>
      </c>
      <c r="C126" s="12">
        <f t="shared" si="8"/>
        <v>599.55052515275213</v>
      </c>
      <c r="D126" s="12">
        <f t="shared" si="9"/>
        <v>180.22079635235747</v>
      </c>
      <c r="E126" s="12">
        <f t="shared" si="10"/>
        <v>419.32972880039466</v>
      </c>
      <c r="F126" s="12">
        <f t="shared" si="11"/>
        <v>83685.724963726578</v>
      </c>
    </row>
    <row r="127" spans="1:6" ht="24" customHeight="1" x14ac:dyDescent="0.25">
      <c r="A127" s="1">
        <f t="shared" si="6"/>
        <v>121</v>
      </c>
      <c r="B127" s="12">
        <f t="shared" si="7"/>
        <v>83685.724963726578</v>
      </c>
      <c r="C127" s="12">
        <f t="shared" si="8"/>
        <v>599.55052515275213</v>
      </c>
      <c r="D127" s="12">
        <f t="shared" si="9"/>
        <v>181.12190033411923</v>
      </c>
      <c r="E127" s="12">
        <f t="shared" si="10"/>
        <v>418.4286248186329</v>
      </c>
      <c r="F127" s="12">
        <f t="shared" si="11"/>
        <v>83504.603063392453</v>
      </c>
    </row>
    <row r="128" spans="1:6" ht="24" customHeight="1" x14ac:dyDescent="0.25">
      <c r="A128" s="1">
        <f t="shared" si="6"/>
        <v>122</v>
      </c>
      <c r="B128" s="12">
        <f t="shared" si="7"/>
        <v>83504.603063392453</v>
      </c>
      <c r="C128" s="12">
        <f t="shared" si="8"/>
        <v>599.55052515275213</v>
      </c>
      <c r="D128" s="12">
        <f t="shared" si="9"/>
        <v>182.02750983578983</v>
      </c>
      <c r="E128" s="12">
        <f t="shared" si="10"/>
        <v>417.5230153169623</v>
      </c>
      <c r="F128" s="12">
        <f t="shared" si="11"/>
        <v>83322.575553556657</v>
      </c>
    </row>
    <row r="129" spans="1:6" ht="24" customHeight="1" x14ac:dyDescent="0.25">
      <c r="A129" s="1">
        <f t="shared" si="6"/>
        <v>123</v>
      </c>
      <c r="B129" s="12">
        <f t="shared" si="7"/>
        <v>83322.575553556657</v>
      </c>
      <c r="C129" s="12">
        <f t="shared" si="8"/>
        <v>599.55052515275202</v>
      </c>
      <c r="D129" s="12">
        <f t="shared" si="9"/>
        <v>182.93764738496873</v>
      </c>
      <c r="E129" s="12">
        <f t="shared" si="10"/>
        <v>416.61287776778329</v>
      </c>
      <c r="F129" s="12">
        <f t="shared" si="11"/>
        <v>83139.637906171687</v>
      </c>
    </row>
    <row r="130" spans="1:6" ht="24" customHeight="1" x14ac:dyDescent="0.25">
      <c r="A130" s="1">
        <f t="shared" si="6"/>
        <v>124</v>
      </c>
      <c r="B130" s="12">
        <f t="shared" si="7"/>
        <v>83139.637906171687</v>
      </c>
      <c r="C130" s="12">
        <f t="shared" si="8"/>
        <v>599.55052515275213</v>
      </c>
      <c r="D130" s="12">
        <f t="shared" si="9"/>
        <v>183.8523356218937</v>
      </c>
      <c r="E130" s="12">
        <f t="shared" si="10"/>
        <v>415.69818953085843</v>
      </c>
      <c r="F130" s="12">
        <f t="shared" si="11"/>
        <v>82955.785570549793</v>
      </c>
    </row>
    <row r="131" spans="1:6" ht="24" customHeight="1" x14ac:dyDescent="0.25">
      <c r="A131" s="1">
        <f t="shared" si="6"/>
        <v>125</v>
      </c>
      <c r="B131" s="12">
        <f t="shared" si="7"/>
        <v>82955.785570549793</v>
      </c>
      <c r="C131" s="12">
        <f t="shared" si="8"/>
        <v>599.5505251527519</v>
      </c>
      <c r="D131" s="12">
        <f t="shared" si="9"/>
        <v>184.77159730000295</v>
      </c>
      <c r="E131" s="12">
        <f t="shared" si="10"/>
        <v>414.77892785274895</v>
      </c>
      <c r="F131" s="12">
        <f t="shared" si="11"/>
        <v>82771.013973249792</v>
      </c>
    </row>
    <row r="132" spans="1:6" ht="24" customHeight="1" x14ac:dyDescent="0.25">
      <c r="A132" s="1">
        <f t="shared" si="6"/>
        <v>126</v>
      </c>
      <c r="B132" s="12">
        <f t="shared" si="7"/>
        <v>82771.013973249792</v>
      </c>
      <c r="C132" s="12">
        <f t="shared" si="8"/>
        <v>599.55052515275213</v>
      </c>
      <c r="D132" s="12">
        <f t="shared" si="9"/>
        <v>185.69545528650315</v>
      </c>
      <c r="E132" s="12">
        <f t="shared" si="10"/>
        <v>413.85506986624898</v>
      </c>
      <c r="F132" s="12">
        <f t="shared" si="11"/>
        <v>82585.318517963286</v>
      </c>
    </row>
    <row r="133" spans="1:6" ht="24" customHeight="1" x14ac:dyDescent="0.25">
      <c r="A133" s="1">
        <f t="shared" si="6"/>
        <v>127</v>
      </c>
      <c r="B133" s="12">
        <f t="shared" si="7"/>
        <v>82585.318517963286</v>
      </c>
      <c r="C133" s="12">
        <f t="shared" si="8"/>
        <v>599.55052515275202</v>
      </c>
      <c r="D133" s="12">
        <f t="shared" si="9"/>
        <v>186.62393256293558</v>
      </c>
      <c r="E133" s="12">
        <f t="shared" si="10"/>
        <v>412.92659258981644</v>
      </c>
      <c r="F133" s="12">
        <f t="shared" si="11"/>
        <v>82398.694585400357</v>
      </c>
    </row>
    <row r="134" spans="1:6" ht="24" customHeight="1" x14ac:dyDescent="0.25">
      <c r="A134" s="1">
        <f t="shared" si="6"/>
        <v>128</v>
      </c>
      <c r="B134" s="12">
        <f t="shared" si="7"/>
        <v>82398.694585400357</v>
      </c>
      <c r="C134" s="12">
        <f t="shared" si="8"/>
        <v>599.55052515275213</v>
      </c>
      <c r="D134" s="12">
        <f t="shared" si="9"/>
        <v>187.55705222575034</v>
      </c>
      <c r="E134" s="12">
        <f t="shared" si="10"/>
        <v>411.99347292700179</v>
      </c>
      <c r="F134" s="12">
        <f t="shared" si="11"/>
        <v>82211.137533174609</v>
      </c>
    </row>
    <row r="135" spans="1:6" ht="24" customHeight="1" x14ac:dyDescent="0.25">
      <c r="A135" s="1">
        <f t="shared" si="6"/>
        <v>129</v>
      </c>
      <c r="B135" s="12">
        <f t="shared" si="7"/>
        <v>82211.137533174609</v>
      </c>
      <c r="C135" s="12">
        <f t="shared" si="8"/>
        <v>599.55052515275213</v>
      </c>
      <c r="D135" s="12">
        <f t="shared" si="9"/>
        <v>188.49483748687908</v>
      </c>
      <c r="E135" s="12">
        <f t="shared" si="10"/>
        <v>411.05568766587305</v>
      </c>
      <c r="F135" s="12">
        <f t="shared" si="11"/>
        <v>82022.642695687726</v>
      </c>
    </row>
    <row r="136" spans="1:6" ht="24" customHeight="1" x14ac:dyDescent="0.25">
      <c r="A136" s="1">
        <f t="shared" ref="A136:A199" si="12">IF(ROW(A130)&gt;$B$3,"",ROW(A130))</f>
        <v>130</v>
      </c>
      <c r="B136" s="12">
        <f t="shared" ref="B136:B199" si="13">IF(A136="","",IF(A136=1,B130,F135))</f>
        <v>82022.642695687726</v>
      </c>
      <c r="C136" s="12">
        <f t="shared" ref="C136:C199" si="14">IF(A136="","",-PMT($B$2/12,$B$3-A136+1,B136))</f>
        <v>599.55052515275213</v>
      </c>
      <c r="D136" s="12">
        <f t="shared" ref="D136:D199" si="15">IF(A136="","",C136-E136)</f>
        <v>189.43731167431349</v>
      </c>
      <c r="E136" s="12">
        <f t="shared" ref="E136:E199" si="16">IF(A136="","",$B$2/12*B136)</f>
        <v>410.11321347843864</v>
      </c>
      <c r="F136" s="12">
        <f t="shared" ref="F136:F199" si="17">IF(A136="","",B136-D136)</f>
        <v>81833.205384013418</v>
      </c>
    </row>
    <row r="137" spans="1:6" ht="24" customHeight="1" x14ac:dyDescent="0.25">
      <c r="A137" s="1">
        <f t="shared" si="12"/>
        <v>131</v>
      </c>
      <c r="B137" s="12">
        <f t="shared" si="13"/>
        <v>81833.205384013418</v>
      </c>
      <c r="C137" s="12">
        <f t="shared" si="14"/>
        <v>599.55052515275213</v>
      </c>
      <c r="D137" s="12">
        <f t="shared" si="15"/>
        <v>190.38449823268502</v>
      </c>
      <c r="E137" s="12">
        <f t="shared" si="16"/>
        <v>409.16602692006711</v>
      </c>
      <c r="F137" s="12">
        <f t="shared" si="17"/>
        <v>81642.820885780733</v>
      </c>
    </row>
    <row r="138" spans="1:6" ht="24" customHeight="1" x14ac:dyDescent="0.25">
      <c r="A138" s="1">
        <f t="shared" si="12"/>
        <v>132</v>
      </c>
      <c r="B138" s="12">
        <f t="shared" si="13"/>
        <v>81642.820885780733</v>
      </c>
      <c r="C138" s="12">
        <f t="shared" si="14"/>
        <v>599.55052515275213</v>
      </c>
      <c r="D138" s="12">
        <f t="shared" si="15"/>
        <v>191.33642072384845</v>
      </c>
      <c r="E138" s="12">
        <f t="shared" si="16"/>
        <v>408.21410442890368</v>
      </c>
      <c r="F138" s="12">
        <f t="shared" si="17"/>
        <v>81451.484465056885</v>
      </c>
    </row>
    <row r="139" spans="1:6" ht="24" customHeight="1" x14ac:dyDescent="0.25">
      <c r="A139" s="1">
        <f t="shared" si="12"/>
        <v>133</v>
      </c>
      <c r="B139" s="12">
        <f t="shared" si="13"/>
        <v>81451.484465056885</v>
      </c>
      <c r="C139" s="12">
        <f t="shared" si="14"/>
        <v>599.55052515275213</v>
      </c>
      <c r="D139" s="12">
        <f t="shared" si="15"/>
        <v>192.29310282746769</v>
      </c>
      <c r="E139" s="12">
        <f t="shared" si="16"/>
        <v>407.25742232528444</v>
      </c>
      <c r="F139" s="12">
        <f t="shared" si="17"/>
        <v>81259.191362229423</v>
      </c>
    </row>
    <row r="140" spans="1:6" ht="24" customHeight="1" x14ac:dyDescent="0.25">
      <c r="A140" s="1">
        <f t="shared" si="12"/>
        <v>134</v>
      </c>
      <c r="B140" s="12">
        <f t="shared" si="13"/>
        <v>81259.191362229423</v>
      </c>
      <c r="C140" s="12">
        <f t="shared" si="14"/>
        <v>599.55052515275213</v>
      </c>
      <c r="D140" s="12">
        <f t="shared" si="15"/>
        <v>193.25456834160502</v>
      </c>
      <c r="E140" s="12">
        <f t="shared" si="16"/>
        <v>406.29595681114711</v>
      </c>
      <c r="F140" s="12">
        <f t="shared" si="17"/>
        <v>81065.936793887813</v>
      </c>
    </row>
    <row r="141" spans="1:6" ht="24" customHeight="1" x14ac:dyDescent="0.25">
      <c r="A141" s="1">
        <f t="shared" si="12"/>
        <v>135</v>
      </c>
      <c r="B141" s="12">
        <f t="shared" si="13"/>
        <v>81065.936793887813</v>
      </c>
      <c r="C141" s="12">
        <f t="shared" si="14"/>
        <v>599.55052515275213</v>
      </c>
      <c r="D141" s="12">
        <f t="shared" si="15"/>
        <v>194.22084118331304</v>
      </c>
      <c r="E141" s="12">
        <f t="shared" si="16"/>
        <v>405.32968396943909</v>
      </c>
      <c r="F141" s="12">
        <f t="shared" si="17"/>
        <v>80871.715952704501</v>
      </c>
    </row>
    <row r="142" spans="1:6" ht="24" customHeight="1" x14ac:dyDescent="0.25">
      <c r="A142" s="1">
        <f t="shared" si="12"/>
        <v>136</v>
      </c>
      <c r="B142" s="12">
        <f t="shared" si="13"/>
        <v>80871.715952704501</v>
      </c>
      <c r="C142" s="12">
        <f t="shared" si="14"/>
        <v>599.55052515275213</v>
      </c>
      <c r="D142" s="12">
        <f t="shared" si="15"/>
        <v>195.1919453892296</v>
      </c>
      <c r="E142" s="12">
        <f t="shared" si="16"/>
        <v>404.35857976352253</v>
      </c>
      <c r="F142" s="12">
        <f t="shared" si="17"/>
        <v>80676.524007315267</v>
      </c>
    </row>
    <row r="143" spans="1:6" ht="24" customHeight="1" x14ac:dyDescent="0.25">
      <c r="A143" s="1">
        <f t="shared" si="12"/>
        <v>137</v>
      </c>
      <c r="B143" s="12">
        <f t="shared" si="13"/>
        <v>80676.524007315267</v>
      </c>
      <c r="C143" s="12">
        <f t="shared" si="14"/>
        <v>599.55052515275213</v>
      </c>
      <c r="D143" s="12">
        <f t="shared" si="15"/>
        <v>196.1679051161758</v>
      </c>
      <c r="E143" s="12">
        <f t="shared" si="16"/>
        <v>403.38262003657633</v>
      </c>
      <c r="F143" s="12">
        <f t="shared" si="17"/>
        <v>80480.35610219909</v>
      </c>
    </row>
    <row r="144" spans="1:6" ht="24" customHeight="1" x14ac:dyDescent="0.25">
      <c r="A144" s="1">
        <f t="shared" si="12"/>
        <v>138</v>
      </c>
      <c r="B144" s="12">
        <f t="shared" si="13"/>
        <v>80480.35610219909</v>
      </c>
      <c r="C144" s="12">
        <f t="shared" si="14"/>
        <v>599.55052515275202</v>
      </c>
      <c r="D144" s="12">
        <f t="shared" si="15"/>
        <v>197.14874464175654</v>
      </c>
      <c r="E144" s="12">
        <f t="shared" si="16"/>
        <v>402.40178051099548</v>
      </c>
      <c r="F144" s="12">
        <f t="shared" si="17"/>
        <v>80283.20735755733</v>
      </c>
    </row>
    <row r="145" spans="1:6" ht="24" customHeight="1" x14ac:dyDescent="0.25">
      <c r="A145" s="1">
        <f t="shared" si="12"/>
        <v>139</v>
      </c>
      <c r="B145" s="12">
        <f t="shared" si="13"/>
        <v>80283.20735755733</v>
      </c>
      <c r="C145" s="12">
        <f t="shared" si="14"/>
        <v>599.55052515275213</v>
      </c>
      <c r="D145" s="12">
        <f t="shared" si="15"/>
        <v>198.13448836496548</v>
      </c>
      <c r="E145" s="12">
        <f t="shared" si="16"/>
        <v>401.41603678778665</v>
      </c>
      <c r="F145" s="12">
        <f t="shared" si="17"/>
        <v>80085.072869192358</v>
      </c>
    </row>
    <row r="146" spans="1:6" ht="24" customHeight="1" x14ac:dyDescent="0.25">
      <c r="A146" s="1">
        <f t="shared" si="12"/>
        <v>140</v>
      </c>
      <c r="B146" s="12">
        <f t="shared" si="13"/>
        <v>80085.072869192358</v>
      </c>
      <c r="C146" s="12">
        <f t="shared" si="14"/>
        <v>599.55052515275202</v>
      </c>
      <c r="D146" s="12">
        <f t="shared" si="15"/>
        <v>199.12516080679023</v>
      </c>
      <c r="E146" s="12">
        <f t="shared" si="16"/>
        <v>400.42536434596178</v>
      </c>
      <c r="F146" s="12">
        <f t="shared" si="17"/>
        <v>79885.947708385575</v>
      </c>
    </row>
    <row r="147" spans="1:6" ht="24" customHeight="1" x14ac:dyDescent="0.25">
      <c r="A147" s="1">
        <f t="shared" si="12"/>
        <v>141</v>
      </c>
      <c r="B147" s="12">
        <f t="shared" si="13"/>
        <v>79885.947708385575</v>
      </c>
      <c r="C147" s="12">
        <f t="shared" si="14"/>
        <v>599.5505251527519</v>
      </c>
      <c r="D147" s="12">
        <f t="shared" si="15"/>
        <v>200.12078661082404</v>
      </c>
      <c r="E147" s="12">
        <f t="shared" si="16"/>
        <v>399.42973854192786</v>
      </c>
      <c r="F147" s="12">
        <f t="shared" si="17"/>
        <v>79685.826921774744</v>
      </c>
    </row>
    <row r="148" spans="1:6" ht="24" customHeight="1" x14ac:dyDescent="0.25">
      <c r="A148" s="1">
        <f t="shared" si="12"/>
        <v>142</v>
      </c>
      <c r="B148" s="12">
        <f t="shared" si="13"/>
        <v>79685.826921774744</v>
      </c>
      <c r="C148" s="12">
        <f t="shared" si="14"/>
        <v>599.55052515275202</v>
      </c>
      <c r="D148" s="12">
        <f t="shared" si="15"/>
        <v>201.12139054387831</v>
      </c>
      <c r="E148" s="12">
        <f t="shared" si="16"/>
        <v>398.42913460887371</v>
      </c>
      <c r="F148" s="12">
        <f t="shared" si="17"/>
        <v>79484.705531230866</v>
      </c>
    </row>
    <row r="149" spans="1:6" ht="24" customHeight="1" x14ac:dyDescent="0.25">
      <c r="A149" s="1">
        <f t="shared" si="12"/>
        <v>143</v>
      </c>
      <c r="B149" s="12">
        <f t="shared" si="13"/>
        <v>79484.705531230866</v>
      </c>
      <c r="C149" s="12">
        <f t="shared" si="14"/>
        <v>599.55052515275202</v>
      </c>
      <c r="D149" s="12">
        <f t="shared" si="15"/>
        <v>202.12699749659765</v>
      </c>
      <c r="E149" s="12">
        <f t="shared" si="16"/>
        <v>397.42352765615436</v>
      </c>
      <c r="F149" s="12">
        <f t="shared" si="17"/>
        <v>79282.578533734268</v>
      </c>
    </row>
    <row r="150" spans="1:6" ht="24" customHeight="1" x14ac:dyDescent="0.25">
      <c r="A150" s="1">
        <f t="shared" si="12"/>
        <v>144</v>
      </c>
      <c r="B150" s="12">
        <f t="shared" si="13"/>
        <v>79282.578533734268</v>
      </c>
      <c r="C150" s="12">
        <f t="shared" si="14"/>
        <v>599.55052515275213</v>
      </c>
      <c r="D150" s="12">
        <f t="shared" si="15"/>
        <v>203.13763248408077</v>
      </c>
      <c r="E150" s="12">
        <f t="shared" si="16"/>
        <v>396.41289266867136</v>
      </c>
      <c r="F150" s="12">
        <f t="shared" si="17"/>
        <v>79079.440901250186</v>
      </c>
    </row>
    <row r="151" spans="1:6" ht="24" customHeight="1" x14ac:dyDescent="0.25">
      <c r="A151" s="1">
        <f t="shared" si="12"/>
        <v>145</v>
      </c>
      <c r="B151" s="12">
        <f t="shared" si="13"/>
        <v>79079.440901250186</v>
      </c>
      <c r="C151" s="12">
        <f t="shared" si="14"/>
        <v>599.55052515275202</v>
      </c>
      <c r="D151" s="12">
        <f t="shared" si="15"/>
        <v>204.15332064650107</v>
      </c>
      <c r="E151" s="12">
        <f t="shared" si="16"/>
        <v>395.39720450625094</v>
      </c>
      <c r="F151" s="12">
        <f t="shared" si="17"/>
        <v>78875.28758060369</v>
      </c>
    </row>
    <row r="152" spans="1:6" ht="24" customHeight="1" x14ac:dyDescent="0.25">
      <c r="A152" s="1">
        <f t="shared" si="12"/>
        <v>146</v>
      </c>
      <c r="B152" s="12">
        <f t="shared" si="13"/>
        <v>78875.28758060369</v>
      </c>
      <c r="C152" s="12">
        <f t="shared" si="14"/>
        <v>599.55052515275202</v>
      </c>
      <c r="D152" s="12">
        <f t="shared" si="15"/>
        <v>205.17408724973353</v>
      </c>
      <c r="E152" s="12">
        <f t="shared" si="16"/>
        <v>394.37643790301848</v>
      </c>
      <c r="F152" s="12">
        <f t="shared" si="17"/>
        <v>78670.113493353958</v>
      </c>
    </row>
    <row r="153" spans="1:6" ht="24" customHeight="1" x14ac:dyDescent="0.25">
      <c r="A153" s="1">
        <f t="shared" si="12"/>
        <v>147</v>
      </c>
      <c r="B153" s="12">
        <f t="shared" si="13"/>
        <v>78670.113493353958</v>
      </c>
      <c r="C153" s="12">
        <f t="shared" si="14"/>
        <v>599.55052515275202</v>
      </c>
      <c r="D153" s="12">
        <f t="shared" si="15"/>
        <v>206.19995768598221</v>
      </c>
      <c r="E153" s="12">
        <f t="shared" si="16"/>
        <v>393.3505674667698</v>
      </c>
      <c r="F153" s="12">
        <f t="shared" si="17"/>
        <v>78463.913535667976</v>
      </c>
    </row>
    <row r="154" spans="1:6" ht="24" customHeight="1" x14ac:dyDescent="0.25">
      <c r="A154" s="1">
        <f t="shared" si="12"/>
        <v>148</v>
      </c>
      <c r="B154" s="12">
        <f t="shared" si="13"/>
        <v>78463.913535667976</v>
      </c>
      <c r="C154" s="12">
        <f t="shared" si="14"/>
        <v>599.55052515275213</v>
      </c>
      <c r="D154" s="12">
        <f t="shared" si="15"/>
        <v>207.23095747441226</v>
      </c>
      <c r="E154" s="12">
        <f t="shared" si="16"/>
        <v>392.31956767833987</v>
      </c>
      <c r="F154" s="12">
        <f t="shared" si="17"/>
        <v>78256.682578193562</v>
      </c>
    </row>
    <row r="155" spans="1:6" ht="24" customHeight="1" x14ac:dyDescent="0.25">
      <c r="A155" s="1">
        <f t="shared" si="12"/>
        <v>149</v>
      </c>
      <c r="B155" s="12">
        <f t="shared" si="13"/>
        <v>78256.682578193562</v>
      </c>
      <c r="C155" s="12">
        <f t="shared" si="14"/>
        <v>599.55052515275202</v>
      </c>
      <c r="D155" s="12">
        <f t="shared" si="15"/>
        <v>208.26711226178418</v>
      </c>
      <c r="E155" s="12">
        <f t="shared" si="16"/>
        <v>391.28341289096784</v>
      </c>
      <c r="F155" s="12">
        <f t="shared" si="17"/>
        <v>78048.415465931772</v>
      </c>
    </row>
    <row r="156" spans="1:6" ht="24" customHeight="1" x14ac:dyDescent="0.25">
      <c r="A156" s="1">
        <f t="shared" si="12"/>
        <v>150</v>
      </c>
      <c r="B156" s="12">
        <f t="shared" si="13"/>
        <v>78048.415465931772</v>
      </c>
      <c r="C156" s="12">
        <f t="shared" si="14"/>
        <v>599.55052515275213</v>
      </c>
      <c r="D156" s="12">
        <f t="shared" si="15"/>
        <v>209.30844782309327</v>
      </c>
      <c r="E156" s="12">
        <f t="shared" si="16"/>
        <v>390.24207732965885</v>
      </c>
      <c r="F156" s="12">
        <f t="shared" si="17"/>
        <v>77839.107018108683</v>
      </c>
    </row>
    <row r="157" spans="1:6" ht="24" customHeight="1" x14ac:dyDescent="0.25">
      <c r="A157" s="1">
        <f t="shared" si="12"/>
        <v>151</v>
      </c>
      <c r="B157" s="12">
        <f t="shared" si="13"/>
        <v>77839.107018108683</v>
      </c>
      <c r="C157" s="12">
        <f t="shared" si="14"/>
        <v>599.55052515275202</v>
      </c>
      <c r="D157" s="12">
        <f t="shared" si="15"/>
        <v>210.35499006220857</v>
      </c>
      <c r="E157" s="12">
        <f t="shared" si="16"/>
        <v>389.19553509054344</v>
      </c>
      <c r="F157" s="12">
        <f t="shared" si="17"/>
        <v>77628.752028046481</v>
      </c>
    </row>
    <row r="158" spans="1:6" ht="24" customHeight="1" x14ac:dyDescent="0.25">
      <c r="A158" s="1">
        <f t="shared" si="12"/>
        <v>152</v>
      </c>
      <c r="B158" s="12">
        <f t="shared" si="13"/>
        <v>77628.752028046481</v>
      </c>
      <c r="C158" s="12">
        <f t="shared" si="14"/>
        <v>599.55052515275202</v>
      </c>
      <c r="D158" s="12">
        <f t="shared" si="15"/>
        <v>211.4067650125196</v>
      </c>
      <c r="E158" s="12">
        <f t="shared" si="16"/>
        <v>388.14376014023242</v>
      </c>
      <c r="F158" s="12">
        <f t="shared" si="17"/>
        <v>77417.34526303396</v>
      </c>
    </row>
    <row r="159" spans="1:6" ht="24" customHeight="1" x14ac:dyDescent="0.25">
      <c r="A159" s="1">
        <f t="shared" si="12"/>
        <v>153</v>
      </c>
      <c r="B159" s="12">
        <f t="shared" si="13"/>
        <v>77417.34526303396</v>
      </c>
      <c r="C159" s="12">
        <f t="shared" si="14"/>
        <v>599.55052515275213</v>
      </c>
      <c r="D159" s="12">
        <f t="shared" si="15"/>
        <v>212.46379883758232</v>
      </c>
      <c r="E159" s="12">
        <f t="shared" si="16"/>
        <v>387.08672631516981</v>
      </c>
      <c r="F159" s="12">
        <f t="shared" si="17"/>
        <v>77204.881464196384</v>
      </c>
    </row>
    <row r="160" spans="1:6" ht="24" customHeight="1" x14ac:dyDescent="0.25">
      <c r="A160" s="1">
        <f t="shared" si="12"/>
        <v>154</v>
      </c>
      <c r="B160" s="12">
        <f t="shared" si="13"/>
        <v>77204.881464196384</v>
      </c>
      <c r="C160" s="12">
        <f t="shared" si="14"/>
        <v>599.55052515275213</v>
      </c>
      <c r="D160" s="12">
        <f t="shared" si="15"/>
        <v>213.52611783177019</v>
      </c>
      <c r="E160" s="12">
        <f t="shared" si="16"/>
        <v>386.02440732098194</v>
      </c>
      <c r="F160" s="12">
        <f t="shared" si="17"/>
        <v>76991.355346364609</v>
      </c>
    </row>
    <row r="161" spans="1:6" ht="24" customHeight="1" x14ac:dyDescent="0.25">
      <c r="A161" s="1">
        <f t="shared" si="12"/>
        <v>155</v>
      </c>
      <c r="B161" s="12">
        <f t="shared" si="13"/>
        <v>76991.355346364609</v>
      </c>
      <c r="C161" s="12">
        <f t="shared" si="14"/>
        <v>599.55052515275213</v>
      </c>
      <c r="D161" s="12">
        <f t="shared" si="15"/>
        <v>214.59374842092905</v>
      </c>
      <c r="E161" s="12">
        <f t="shared" si="16"/>
        <v>384.95677673182308</v>
      </c>
      <c r="F161" s="12">
        <f t="shared" si="17"/>
        <v>76776.761597943681</v>
      </c>
    </row>
    <row r="162" spans="1:6" ht="24" customHeight="1" x14ac:dyDescent="0.25">
      <c r="A162" s="1">
        <f t="shared" si="12"/>
        <v>156</v>
      </c>
      <c r="B162" s="12">
        <f t="shared" si="13"/>
        <v>76776.761597943681</v>
      </c>
      <c r="C162" s="12">
        <f t="shared" si="14"/>
        <v>599.55052515275213</v>
      </c>
      <c r="D162" s="12">
        <f t="shared" si="15"/>
        <v>215.6667171630337</v>
      </c>
      <c r="E162" s="12">
        <f t="shared" si="16"/>
        <v>383.88380798971843</v>
      </c>
      <c r="F162" s="12">
        <f t="shared" si="17"/>
        <v>76561.094880780642</v>
      </c>
    </row>
    <row r="163" spans="1:6" ht="24" customHeight="1" x14ac:dyDescent="0.25">
      <c r="A163" s="1">
        <f t="shared" si="12"/>
        <v>157</v>
      </c>
      <c r="B163" s="12">
        <f t="shared" si="13"/>
        <v>76561.094880780642</v>
      </c>
      <c r="C163" s="12">
        <f t="shared" si="14"/>
        <v>599.55052515275202</v>
      </c>
      <c r="D163" s="12">
        <f t="shared" si="15"/>
        <v>216.74505074884883</v>
      </c>
      <c r="E163" s="12">
        <f t="shared" si="16"/>
        <v>382.80547440390319</v>
      </c>
      <c r="F163" s="12">
        <f t="shared" si="17"/>
        <v>76344.349830031788</v>
      </c>
    </row>
    <row r="164" spans="1:6" ht="24" customHeight="1" x14ac:dyDescent="0.25">
      <c r="A164" s="1">
        <f t="shared" si="12"/>
        <v>158</v>
      </c>
      <c r="B164" s="12">
        <f t="shared" si="13"/>
        <v>76344.349830031788</v>
      </c>
      <c r="C164" s="12">
        <f t="shared" si="14"/>
        <v>599.55052515275202</v>
      </c>
      <c r="D164" s="12">
        <f t="shared" si="15"/>
        <v>217.82877600259309</v>
      </c>
      <c r="E164" s="12">
        <f t="shared" si="16"/>
        <v>381.72174915015893</v>
      </c>
      <c r="F164" s="12">
        <f t="shared" si="17"/>
        <v>76126.521054029188</v>
      </c>
    </row>
    <row r="165" spans="1:6" ht="24" customHeight="1" x14ac:dyDescent="0.25">
      <c r="A165" s="1">
        <f t="shared" si="12"/>
        <v>159</v>
      </c>
      <c r="B165" s="12">
        <f t="shared" si="13"/>
        <v>76126.521054029188</v>
      </c>
      <c r="C165" s="12">
        <f t="shared" si="14"/>
        <v>599.5505251527519</v>
      </c>
      <c r="D165" s="12">
        <f t="shared" si="15"/>
        <v>218.91791988260593</v>
      </c>
      <c r="E165" s="12">
        <f t="shared" si="16"/>
        <v>380.63260527014597</v>
      </c>
      <c r="F165" s="12">
        <f t="shared" si="17"/>
        <v>75907.603134146586</v>
      </c>
    </row>
    <row r="166" spans="1:6" ht="24" customHeight="1" x14ac:dyDescent="0.25">
      <c r="A166" s="1">
        <f t="shared" si="12"/>
        <v>160</v>
      </c>
      <c r="B166" s="12">
        <f t="shared" si="13"/>
        <v>75907.603134146586</v>
      </c>
      <c r="C166" s="12">
        <f t="shared" si="14"/>
        <v>599.55052515275202</v>
      </c>
      <c r="D166" s="12">
        <f t="shared" si="15"/>
        <v>220.01250948201908</v>
      </c>
      <c r="E166" s="12">
        <f t="shared" si="16"/>
        <v>379.53801567073293</v>
      </c>
      <c r="F166" s="12">
        <f t="shared" si="17"/>
        <v>75687.590624664561</v>
      </c>
    </row>
    <row r="167" spans="1:6" ht="24" customHeight="1" x14ac:dyDescent="0.25">
      <c r="A167" s="1">
        <f t="shared" si="12"/>
        <v>161</v>
      </c>
      <c r="B167" s="12">
        <f t="shared" si="13"/>
        <v>75687.590624664561</v>
      </c>
      <c r="C167" s="12">
        <f t="shared" si="14"/>
        <v>599.5505251527519</v>
      </c>
      <c r="D167" s="12">
        <f t="shared" si="15"/>
        <v>221.11257202942909</v>
      </c>
      <c r="E167" s="12">
        <f t="shared" si="16"/>
        <v>378.43795312332281</v>
      </c>
      <c r="F167" s="12">
        <f t="shared" si="17"/>
        <v>75466.478052635139</v>
      </c>
    </row>
    <row r="168" spans="1:6" ht="24" customHeight="1" x14ac:dyDescent="0.25">
      <c r="A168" s="1">
        <f t="shared" si="12"/>
        <v>162</v>
      </c>
      <c r="B168" s="12">
        <f t="shared" si="13"/>
        <v>75466.478052635139</v>
      </c>
      <c r="C168" s="12">
        <f t="shared" si="14"/>
        <v>599.55052515275202</v>
      </c>
      <c r="D168" s="12">
        <f t="shared" si="15"/>
        <v>222.21813488957633</v>
      </c>
      <c r="E168" s="12">
        <f t="shared" si="16"/>
        <v>377.33239026317568</v>
      </c>
      <c r="F168" s="12">
        <f t="shared" si="17"/>
        <v>75244.259917745556</v>
      </c>
    </row>
    <row r="169" spans="1:6" ht="24" customHeight="1" x14ac:dyDescent="0.25">
      <c r="A169" s="1">
        <f t="shared" si="12"/>
        <v>163</v>
      </c>
      <c r="B169" s="12">
        <f t="shared" si="13"/>
        <v>75244.259917745556</v>
      </c>
      <c r="C169" s="12">
        <f t="shared" si="14"/>
        <v>599.55052515275202</v>
      </c>
      <c r="D169" s="12">
        <f t="shared" si="15"/>
        <v>223.32922556402423</v>
      </c>
      <c r="E169" s="12">
        <f t="shared" si="16"/>
        <v>376.22129958872779</v>
      </c>
      <c r="F169" s="12">
        <f t="shared" si="17"/>
        <v>75020.93069218153</v>
      </c>
    </row>
    <row r="170" spans="1:6" ht="24" customHeight="1" x14ac:dyDescent="0.25">
      <c r="A170" s="1">
        <f t="shared" si="12"/>
        <v>164</v>
      </c>
      <c r="B170" s="12">
        <f t="shared" si="13"/>
        <v>75020.93069218153</v>
      </c>
      <c r="C170" s="12">
        <f t="shared" si="14"/>
        <v>599.5505251527519</v>
      </c>
      <c r="D170" s="12">
        <f t="shared" si="15"/>
        <v>224.44587169184427</v>
      </c>
      <c r="E170" s="12">
        <f t="shared" si="16"/>
        <v>375.10465346090763</v>
      </c>
      <c r="F170" s="12">
        <f t="shared" si="17"/>
        <v>74796.484820489684</v>
      </c>
    </row>
    <row r="171" spans="1:6" ht="24" customHeight="1" x14ac:dyDescent="0.25">
      <c r="A171" s="1">
        <f t="shared" si="12"/>
        <v>165</v>
      </c>
      <c r="B171" s="12">
        <f t="shared" si="13"/>
        <v>74796.484820489684</v>
      </c>
      <c r="C171" s="12">
        <f t="shared" si="14"/>
        <v>599.5505251527519</v>
      </c>
      <c r="D171" s="12">
        <f t="shared" si="15"/>
        <v>225.56810105030348</v>
      </c>
      <c r="E171" s="12">
        <f t="shared" si="16"/>
        <v>373.98242410244842</v>
      </c>
      <c r="F171" s="12">
        <f t="shared" si="17"/>
        <v>74570.916719439381</v>
      </c>
    </row>
    <row r="172" spans="1:6" ht="24" customHeight="1" x14ac:dyDescent="0.25">
      <c r="A172" s="1">
        <f t="shared" si="12"/>
        <v>166</v>
      </c>
      <c r="B172" s="12">
        <f t="shared" si="13"/>
        <v>74570.916719439381</v>
      </c>
      <c r="C172" s="12">
        <f t="shared" si="14"/>
        <v>599.5505251527519</v>
      </c>
      <c r="D172" s="12">
        <f t="shared" si="15"/>
        <v>226.69594155555501</v>
      </c>
      <c r="E172" s="12">
        <f t="shared" si="16"/>
        <v>372.85458359719689</v>
      </c>
      <c r="F172" s="12">
        <f t="shared" si="17"/>
        <v>74344.22077788382</v>
      </c>
    </row>
    <row r="173" spans="1:6" ht="24" customHeight="1" x14ac:dyDescent="0.25">
      <c r="A173" s="1">
        <f t="shared" si="12"/>
        <v>167</v>
      </c>
      <c r="B173" s="12">
        <f t="shared" si="13"/>
        <v>74344.22077788382</v>
      </c>
      <c r="C173" s="12">
        <f t="shared" si="14"/>
        <v>599.55052515275179</v>
      </c>
      <c r="D173" s="12">
        <f t="shared" si="15"/>
        <v>227.82942126333268</v>
      </c>
      <c r="E173" s="12">
        <f t="shared" si="16"/>
        <v>371.72110388941911</v>
      </c>
      <c r="F173" s="12">
        <f t="shared" si="17"/>
        <v>74116.391356620486</v>
      </c>
    </row>
    <row r="174" spans="1:6" ht="24" customHeight="1" x14ac:dyDescent="0.25">
      <c r="A174" s="1">
        <f t="shared" si="12"/>
        <v>168</v>
      </c>
      <c r="B174" s="12">
        <f t="shared" si="13"/>
        <v>74116.391356620486</v>
      </c>
      <c r="C174" s="12">
        <f t="shared" si="14"/>
        <v>599.55052515275202</v>
      </c>
      <c r="D174" s="12">
        <f t="shared" si="15"/>
        <v>228.96856836964957</v>
      </c>
      <c r="E174" s="12">
        <f t="shared" si="16"/>
        <v>370.58195678310244</v>
      </c>
      <c r="F174" s="12">
        <f t="shared" si="17"/>
        <v>73887.422788250842</v>
      </c>
    </row>
    <row r="175" spans="1:6" ht="24" customHeight="1" x14ac:dyDescent="0.25">
      <c r="A175" s="1">
        <f t="shared" si="12"/>
        <v>169</v>
      </c>
      <c r="B175" s="12">
        <f t="shared" si="13"/>
        <v>73887.422788250842</v>
      </c>
      <c r="C175" s="12">
        <f t="shared" si="14"/>
        <v>599.5505251527519</v>
      </c>
      <c r="D175" s="12">
        <f t="shared" si="15"/>
        <v>230.11341121149769</v>
      </c>
      <c r="E175" s="12">
        <f t="shared" si="16"/>
        <v>369.43711394125421</v>
      </c>
      <c r="F175" s="12">
        <f t="shared" si="17"/>
        <v>73657.309377039346</v>
      </c>
    </row>
    <row r="176" spans="1:6" ht="24" customHeight="1" x14ac:dyDescent="0.25">
      <c r="A176" s="1">
        <f t="shared" si="12"/>
        <v>170</v>
      </c>
      <c r="B176" s="12">
        <f t="shared" si="13"/>
        <v>73657.309377039346</v>
      </c>
      <c r="C176" s="12">
        <f t="shared" si="14"/>
        <v>599.5505251527519</v>
      </c>
      <c r="D176" s="12">
        <f t="shared" si="15"/>
        <v>231.26397826755516</v>
      </c>
      <c r="E176" s="12">
        <f t="shared" si="16"/>
        <v>368.28654688519674</v>
      </c>
      <c r="F176" s="12">
        <f t="shared" si="17"/>
        <v>73426.045398771792</v>
      </c>
    </row>
    <row r="177" spans="1:6" ht="24" customHeight="1" x14ac:dyDescent="0.25">
      <c r="A177" s="1">
        <f t="shared" si="12"/>
        <v>171</v>
      </c>
      <c r="B177" s="12">
        <f t="shared" si="13"/>
        <v>73426.045398771792</v>
      </c>
      <c r="C177" s="12">
        <f t="shared" si="14"/>
        <v>599.55052515275179</v>
      </c>
      <c r="D177" s="12">
        <f t="shared" si="15"/>
        <v>232.42029815889282</v>
      </c>
      <c r="E177" s="12">
        <f t="shared" si="16"/>
        <v>367.13022699385897</v>
      </c>
      <c r="F177" s="12">
        <f t="shared" si="17"/>
        <v>73193.625100612902</v>
      </c>
    </row>
    <row r="178" spans="1:6" ht="24" customHeight="1" x14ac:dyDescent="0.25">
      <c r="A178" s="1">
        <f t="shared" si="12"/>
        <v>172</v>
      </c>
      <c r="B178" s="12">
        <f t="shared" si="13"/>
        <v>73193.625100612902</v>
      </c>
      <c r="C178" s="12">
        <f t="shared" si="14"/>
        <v>599.5505251527519</v>
      </c>
      <c r="D178" s="12">
        <f t="shared" si="15"/>
        <v>233.58239964968737</v>
      </c>
      <c r="E178" s="12">
        <f t="shared" si="16"/>
        <v>365.96812550306453</v>
      </c>
      <c r="F178" s="12">
        <f t="shared" si="17"/>
        <v>72960.042700963211</v>
      </c>
    </row>
    <row r="179" spans="1:6" ht="24" customHeight="1" x14ac:dyDescent="0.25">
      <c r="A179" s="1">
        <f t="shared" si="12"/>
        <v>173</v>
      </c>
      <c r="B179" s="12">
        <f t="shared" si="13"/>
        <v>72960.042700963211</v>
      </c>
      <c r="C179" s="12">
        <f t="shared" si="14"/>
        <v>599.5505251527519</v>
      </c>
      <c r="D179" s="12">
        <f t="shared" si="15"/>
        <v>234.75031164793586</v>
      </c>
      <c r="E179" s="12">
        <f t="shared" si="16"/>
        <v>364.80021350481604</v>
      </c>
      <c r="F179" s="12">
        <f t="shared" si="17"/>
        <v>72725.292389315277</v>
      </c>
    </row>
    <row r="180" spans="1:6" ht="24" customHeight="1" x14ac:dyDescent="0.25">
      <c r="A180" s="1">
        <f t="shared" si="12"/>
        <v>174</v>
      </c>
      <c r="B180" s="12">
        <f t="shared" si="13"/>
        <v>72725.292389315277</v>
      </c>
      <c r="C180" s="12">
        <f t="shared" si="14"/>
        <v>599.5505251527519</v>
      </c>
      <c r="D180" s="12">
        <f t="shared" si="15"/>
        <v>235.9240632061755</v>
      </c>
      <c r="E180" s="12">
        <f t="shared" si="16"/>
        <v>363.6264619465764</v>
      </c>
      <c r="F180" s="12">
        <f t="shared" si="17"/>
        <v>72489.368326109106</v>
      </c>
    </row>
    <row r="181" spans="1:6" ht="24" customHeight="1" x14ac:dyDescent="0.25">
      <c r="A181" s="1">
        <f t="shared" si="12"/>
        <v>175</v>
      </c>
      <c r="B181" s="12">
        <f t="shared" si="13"/>
        <v>72489.368326109106</v>
      </c>
      <c r="C181" s="12">
        <f t="shared" si="14"/>
        <v>599.55052515275213</v>
      </c>
      <c r="D181" s="12">
        <f t="shared" si="15"/>
        <v>237.10368352220661</v>
      </c>
      <c r="E181" s="12">
        <f t="shared" si="16"/>
        <v>362.44684163054552</v>
      </c>
      <c r="F181" s="12">
        <f t="shared" si="17"/>
        <v>72252.264642586902</v>
      </c>
    </row>
    <row r="182" spans="1:6" ht="24" customHeight="1" x14ac:dyDescent="0.25">
      <c r="A182" s="1">
        <f t="shared" si="12"/>
        <v>176</v>
      </c>
      <c r="B182" s="12">
        <f t="shared" si="13"/>
        <v>72252.264642586902</v>
      </c>
      <c r="C182" s="12">
        <f t="shared" si="14"/>
        <v>599.55052515275202</v>
      </c>
      <c r="D182" s="12">
        <f t="shared" si="15"/>
        <v>238.28920193981747</v>
      </c>
      <c r="E182" s="12">
        <f t="shared" si="16"/>
        <v>361.26132321293454</v>
      </c>
      <c r="F182" s="12">
        <f t="shared" si="17"/>
        <v>72013.975440647089</v>
      </c>
    </row>
    <row r="183" spans="1:6" ht="24" customHeight="1" x14ac:dyDescent="0.25">
      <c r="A183" s="1">
        <f t="shared" si="12"/>
        <v>177</v>
      </c>
      <c r="B183" s="12">
        <f t="shared" si="13"/>
        <v>72013.975440647089</v>
      </c>
      <c r="C183" s="12">
        <f t="shared" si="14"/>
        <v>599.55052515275202</v>
      </c>
      <c r="D183" s="12">
        <f t="shared" si="15"/>
        <v>239.48064794951654</v>
      </c>
      <c r="E183" s="12">
        <f t="shared" si="16"/>
        <v>360.06987720323548</v>
      </c>
      <c r="F183" s="12">
        <f t="shared" si="17"/>
        <v>71774.494792697573</v>
      </c>
    </row>
    <row r="184" spans="1:6" ht="24" customHeight="1" x14ac:dyDescent="0.25">
      <c r="A184" s="1">
        <f t="shared" si="12"/>
        <v>178</v>
      </c>
      <c r="B184" s="12">
        <f t="shared" si="13"/>
        <v>71774.494792697573</v>
      </c>
      <c r="C184" s="12">
        <f t="shared" si="14"/>
        <v>599.55052515275202</v>
      </c>
      <c r="D184" s="12">
        <f t="shared" si="15"/>
        <v>240.67805118926412</v>
      </c>
      <c r="E184" s="12">
        <f t="shared" si="16"/>
        <v>358.87247396348789</v>
      </c>
      <c r="F184" s="12">
        <f t="shared" si="17"/>
        <v>71533.816741508315</v>
      </c>
    </row>
    <row r="185" spans="1:6" ht="24" customHeight="1" x14ac:dyDescent="0.25">
      <c r="A185" s="1">
        <f t="shared" si="12"/>
        <v>179</v>
      </c>
      <c r="B185" s="12">
        <f t="shared" si="13"/>
        <v>71533.816741508315</v>
      </c>
      <c r="C185" s="12">
        <f t="shared" si="14"/>
        <v>599.55052515275213</v>
      </c>
      <c r="D185" s="12">
        <f t="shared" si="15"/>
        <v>241.88144144521056</v>
      </c>
      <c r="E185" s="12">
        <f t="shared" si="16"/>
        <v>357.66908370754157</v>
      </c>
      <c r="F185" s="12">
        <f t="shared" si="17"/>
        <v>71291.935300063109</v>
      </c>
    </row>
    <row r="186" spans="1:6" ht="24" customHeight="1" x14ac:dyDescent="0.25">
      <c r="A186" s="1">
        <f t="shared" si="12"/>
        <v>180</v>
      </c>
      <c r="B186" s="12">
        <f t="shared" si="13"/>
        <v>71291.935300063109</v>
      </c>
      <c r="C186" s="12">
        <f t="shared" si="14"/>
        <v>599.55052515275213</v>
      </c>
      <c r="D186" s="12">
        <f t="shared" si="15"/>
        <v>243.09084865243659</v>
      </c>
      <c r="E186" s="12">
        <f t="shared" si="16"/>
        <v>356.45967650031554</v>
      </c>
      <c r="F186" s="12">
        <f t="shared" si="17"/>
        <v>71048.844451410667</v>
      </c>
    </row>
    <row r="187" spans="1:6" ht="24" customHeight="1" x14ac:dyDescent="0.25">
      <c r="A187" s="1">
        <f t="shared" si="12"/>
        <v>181</v>
      </c>
      <c r="B187" s="12">
        <f t="shared" si="13"/>
        <v>71048.844451410667</v>
      </c>
      <c r="C187" s="12">
        <f t="shared" si="14"/>
        <v>599.55052515275213</v>
      </c>
      <c r="D187" s="12">
        <f t="shared" si="15"/>
        <v>244.30630289569876</v>
      </c>
      <c r="E187" s="12">
        <f t="shared" si="16"/>
        <v>355.24422225705337</v>
      </c>
      <c r="F187" s="12">
        <f t="shared" si="17"/>
        <v>70804.53814851497</v>
      </c>
    </row>
    <row r="188" spans="1:6" ht="24" customHeight="1" x14ac:dyDescent="0.25">
      <c r="A188" s="1">
        <f t="shared" si="12"/>
        <v>182</v>
      </c>
      <c r="B188" s="12">
        <f t="shared" si="13"/>
        <v>70804.53814851497</v>
      </c>
      <c r="C188" s="12">
        <f t="shared" si="14"/>
        <v>599.55052515275213</v>
      </c>
      <c r="D188" s="12">
        <f t="shared" si="15"/>
        <v>245.52783441017726</v>
      </c>
      <c r="E188" s="12">
        <f t="shared" si="16"/>
        <v>354.02269074257487</v>
      </c>
      <c r="F188" s="12">
        <f t="shared" si="17"/>
        <v>70559.010314104788</v>
      </c>
    </row>
    <row r="189" spans="1:6" ht="24" customHeight="1" x14ac:dyDescent="0.25">
      <c r="A189" s="1">
        <f t="shared" si="12"/>
        <v>183</v>
      </c>
      <c r="B189" s="12">
        <f t="shared" si="13"/>
        <v>70559.010314104788</v>
      </c>
      <c r="C189" s="12">
        <f t="shared" si="14"/>
        <v>599.55052515275202</v>
      </c>
      <c r="D189" s="12">
        <f t="shared" si="15"/>
        <v>246.75547358222809</v>
      </c>
      <c r="E189" s="12">
        <f t="shared" si="16"/>
        <v>352.79505157052392</v>
      </c>
      <c r="F189" s="12">
        <f t="shared" si="17"/>
        <v>70312.254840522553</v>
      </c>
    </row>
    <row r="190" spans="1:6" ht="24" customHeight="1" x14ac:dyDescent="0.25">
      <c r="A190" s="1">
        <f t="shared" si="12"/>
        <v>184</v>
      </c>
      <c r="B190" s="12">
        <f t="shared" si="13"/>
        <v>70312.254840522553</v>
      </c>
      <c r="C190" s="12">
        <f t="shared" si="14"/>
        <v>599.55052515275202</v>
      </c>
      <c r="D190" s="12">
        <f t="shared" si="15"/>
        <v>247.98925095013925</v>
      </c>
      <c r="E190" s="12">
        <f t="shared" si="16"/>
        <v>351.56127420261276</v>
      </c>
      <c r="F190" s="12">
        <f t="shared" si="17"/>
        <v>70064.265589572417</v>
      </c>
    </row>
    <row r="191" spans="1:6" ht="24" customHeight="1" x14ac:dyDescent="0.25">
      <c r="A191" s="1">
        <f t="shared" si="12"/>
        <v>185</v>
      </c>
      <c r="B191" s="12">
        <f t="shared" si="13"/>
        <v>70064.265589572417</v>
      </c>
      <c r="C191" s="12">
        <f t="shared" si="14"/>
        <v>599.55052515275202</v>
      </c>
      <c r="D191" s="12">
        <f t="shared" si="15"/>
        <v>249.22919720488994</v>
      </c>
      <c r="E191" s="12">
        <f t="shared" si="16"/>
        <v>350.32132794786207</v>
      </c>
      <c r="F191" s="12">
        <f t="shared" si="17"/>
        <v>69815.036392367532</v>
      </c>
    </row>
    <row r="192" spans="1:6" ht="24" customHeight="1" x14ac:dyDescent="0.25">
      <c r="A192" s="1">
        <f t="shared" si="12"/>
        <v>186</v>
      </c>
      <c r="B192" s="12">
        <f t="shared" si="13"/>
        <v>69815.036392367532</v>
      </c>
      <c r="C192" s="12">
        <f t="shared" si="14"/>
        <v>599.55052515275213</v>
      </c>
      <c r="D192" s="12">
        <f t="shared" si="15"/>
        <v>250.47534319091449</v>
      </c>
      <c r="E192" s="12">
        <f t="shared" si="16"/>
        <v>349.07518196183764</v>
      </c>
      <c r="F192" s="12">
        <f t="shared" si="17"/>
        <v>69564.561049176613</v>
      </c>
    </row>
    <row r="193" spans="1:6" ht="24" customHeight="1" x14ac:dyDescent="0.25">
      <c r="A193" s="1">
        <f t="shared" si="12"/>
        <v>187</v>
      </c>
      <c r="B193" s="12">
        <f t="shared" si="13"/>
        <v>69564.561049176613</v>
      </c>
      <c r="C193" s="12">
        <f t="shared" si="14"/>
        <v>599.55052515275202</v>
      </c>
      <c r="D193" s="12">
        <f t="shared" si="15"/>
        <v>251.72771990686897</v>
      </c>
      <c r="E193" s="12">
        <f t="shared" si="16"/>
        <v>347.82280524588305</v>
      </c>
      <c r="F193" s="12">
        <f t="shared" si="17"/>
        <v>69312.83332926975</v>
      </c>
    </row>
    <row r="194" spans="1:6" ht="24" customHeight="1" x14ac:dyDescent="0.25">
      <c r="A194" s="1">
        <f t="shared" si="12"/>
        <v>188</v>
      </c>
      <c r="B194" s="12">
        <f t="shared" si="13"/>
        <v>69312.83332926975</v>
      </c>
      <c r="C194" s="12">
        <f t="shared" si="14"/>
        <v>599.55052515275213</v>
      </c>
      <c r="D194" s="12">
        <f t="shared" si="15"/>
        <v>252.98635850640335</v>
      </c>
      <c r="E194" s="12">
        <f t="shared" si="16"/>
        <v>346.56416664634878</v>
      </c>
      <c r="F194" s="12">
        <f t="shared" si="17"/>
        <v>69059.846970763349</v>
      </c>
    </row>
    <row r="195" spans="1:6" ht="24" customHeight="1" x14ac:dyDescent="0.25">
      <c r="A195" s="1">
        <f t="shared" si="12"/>
        <v>189</v>
      </c>
      <c r="B195" s="12">
        <f t="shared" si="13"/>
        <v>69059.846970763349</v>
      </c>
      <c r="C195" s="12">
        <f t="shared" si="14"/>
        <v>599.5505251527519</v>
      </c>
      <c r="D195" s="12">
        <f t="shared" si="15"/>
        <v>254.25129029893515</v>
      </c>
      <c r="E195" s="12">
        <f t="shared" si="16"/>
        <v>345.29923485381676</v>
      </c>
      <c r="F195" s="12">
        <f t="shared" si="17"/>
        <v>68805.595680464408</v>
      </c>
    </row>
    <row r="196" spans="1:6" ht="24" customHeight="1" x14ac:dyDescent="0.25">
      <c r="A196" s="1">
        <f t="shared" si="12"/>
        <v>190</v>
      </c>
      <c r="B196" s="12">
        <f t="shared" si="13"/>
        <v>68805.595680464408</v>
      </c>
      <c r="C196" s="12">
        <f t="shared" si="14"/>
        <v>599.55052515275202</v>
      </c>
      <c r="D196" s="12">
        <f t="shared" si="15"/>
        <v>255.52254675042997</v>
      </c>
      <c r="E196" s="12">
        <f t="shared" si="16"/>
        <v>344.02797840232205</v>
      </c>
      <c r="F196" s="12">
        <f t="shared" si="17"/>
        <v>68550.073133713973</v>
      </c>
    </row>
    <row r="197" spans="1:6" ht="24" customHeight="1" x14ac:dyDescent="0.25">
      <c r="A197" s="1">
        <f t="shared" si="12"/>
        <v>191</v>
      </c>
      <c r="B197" s="12">
        <f t="shared" si="13"/>
        <v>68550.073133713973</v>
      </c>
      <c r="C197" s="12">
        <f t="shared" si="14"/>
        <v>599.5505251527519</v>
      </c>
      <c r="D197" s="12">
        <f t="shared" si="15"/>
        <v>256.80015948418202</v>
      </c>
      <c r="E197" s="12">
        <f t="shared" si="16"/>
        <v>342.75036566856988</v>
      </c>
      <c r="F197" s="12">
        <f t="shared" si="17"/>
        <v>68293.272974229796</v>
      </c>
    </row>
    <row r="198" spans="1:6" ht="24" customHeight="1" x14ac:dyDescent="0.25">
      <c r="A198" s="1">
        <f t="shared" si="12"/>
        <v>192</v>
      </c>
      <c r="B198" s="12">
        <f t="shared" si="13"/>
        <v>68293.272974229796</v>
      </c>
      <c r="C198" s="12">
        <f t="shared" si="14"/>
        <v>599.55052515275202</v>
      </c>
      <c r="D198" s="12">
        <f t="shared" si="15"/>
        <v>258.08416028160303</v>
      </c>
      <c r="E198" s="12">
        <f t="shared" si="16"/>
        <v>341.46636487114898</v>
      </c>
      <c r="F198" s="12">
        <f t="shared" si="17"/>
        <v>68035.188813948189</v>
      </c>
    </row>
    <row r="199" spans="1:6" ht="24" customHeight="1" x14ac:dyDescent="0.25">
      <c r="A199" s="1">
        <f t="shared" si="12"/>
        <v>193</v>
      </c>
      <c r="B199" s="12">
        <f t="shared" si="13"/>
        <v>68035.188813948189</v>
      </c>
      <c r="C199" s="12">
        <f t="shared" si="14"/>
        <v>599.5505251527519</v>
      </c>
      <c r="D199" s="12">
        <f t="shared" si="15"/>
        <v>259.37458108301092</v>
      </c>
      <c r="E199" s="12">
        <f t="shared" si="16"/>
        <v>340.17594406974098</v>
      </c>
      <c r="F199" s="12">
        <f t="shared" si="17"/>
        <v>67775.814232865174</v>
      </c>
    </row>
    <row r="200" spans="1:6" ht="24" customHeight="1" x14ac:dyDescent="0.25">
      <c r="A200" s="1">
        <f t="shared" ref="A200:A263" si="18">IF(ROW(A194)&gt;$B$3,"",ROW(A194))</f>
        <v>194</v>
      </c>
      <c r="B200" s="12">
        <f t="shared" ref="B200:B263" si="19">IF(A200="","",IF(A200=1,B194,F199))</f>
        <v>67775.814232865174</v>
      </c>
      <c r="C200" s="12">
        <f t="shared" ref="C200:C263" si="20">IF(A200="","",-PMT($B$2/12,$B$3-A200+1,B200))</f>
        <v>599.5505251527519</v>
      </c>
      <c r="D200" s="12">
        <f t="shared" ref="D200:D263" si="21">IF(A200="","",C200-E200)</f>
        <v>260.67145398842604</v>
      </c>
      <c r="E200" s="12">
        <f t="shared" ref="E200:E263" si="22">IF(A200="","",$B$2/12*B200)</f>
        <v>338.87907116432586</v>
      </c>
      <c r="F200" s="12">
        <f t="shared" ref="F200:F263" si="23">IF(A200="","",B200-D200)</f>
        <v>67515.142778876747</v>
      </c>
    </row>
    <row r="201" spans="1:6" ht="24" customHeight="1" x14ac:dyDescent="0.25">
      <c r="A201" s="1">
        <f t="shared" si="18"/>
        <v>195</v>
      </c>
      <c r="B201" s="12">
        <f t="shared" si="19"/>
        <v>67515.142778876747</v>
      </c>
      <c r="C201" s="12">
        <f t="shared" si="20"/>
        <v>599.5505251527519</v>
      </c>
      <c r="D201" s="12">
        <f t="shared" si="21"/>
        <v>261.97481125836816</v>
      </c>
      <c r="E201" s="12">
        <f t="shared" si="22"/>
        <v>337.57571389438374</v>
      </c>
      <c r="F201" s="12">
        <f t="shared" si="23"/>
        <v>67253.167967618385</v>
      </c>
    </row>
    <row r="202" spans="1:6" ht="24" customHeight="1" x14ac:dyDescent="0.25">
      <c r="A202" s="1">
        <f t="shared" si="18"/>
        <v>196</v>
      </c>
      <c r="B202" s="12">
        <f t="shared" si="19"/>
        <v>67253.167967618385</v>
      </c>
      <c r="C202" s="12">
        <f t="shared" si="20"/>
        <v>599.55052515275202</v>
      </c>
      <c r="D202" s="12">
        <f t="shared" si="21"/>
        <v>263.28468531466007</v>
      </c>
      <c r="E202" s="12">
        <f t="shared" si="22"/>
        <v>336.26583983809195</v>
      </c>
      <c r="F202" s="12">
        <f t="shared" si="23"/>
        <v>66989.883282303723</v>
      </c>
    </row>
    <row r="203" spans="1:6" ht="24" customHeight="1" x14ac:dyDescent="0.25">
      <c r="A203" s="1">
        <f t="shared" si="18"/>
        <v>197</v>
      </c>
      <c r="B203" s="12">
        <f t="shared" si="19"/>
        <v>66989.883282303723</v>
      </c>
      <c r="C203" s="12">
        <f t="shared" si="20"/>
        <v>599.5505251527519</v>
      </c>
      <c r="D203" s="12">
        <f t="shared" si="21"/>
        <v>264.6011087412333</v>
      </c>
      <c r="E203" s="12">
        <f t="shared" si="22"/>
        <v>334.9494164115186</v>
      </c>
      <c r="F203" s="12">
        <f t="shared" si="23"/>
        <v>66725.282173562489</v>
      </c>
    </row>
    <row r="204" spans="1:6" ht="24" customHeight="1" x14ac:dyDescent="0.25">
      <c r="A204" s="1">
        <f t="shared" si="18"/>
        <v>198</v>
      </c>
      <c r="B204" s="12">
        <f t="shared" si="19"/>
        <v>66725.282173562489</v>
      </c>
      <c r="C204" s="12">
        <f t="shared" si="20"/>
        <v>599.55052515275213</v>
      </c>
      <c r="D204" s="12">
        <f t="shared" si="21"/>
        <v>265.92411428493966</v>
      </c>
      <c r="E204" s="12">
        <f t="shared" si="22"/>
        <v>333.62641086781247</v>
      </c>
      <c r="F204" s="12">
        <f t="shared" si="23"/>
        <v>66459.358059277554</v>
      </c>
    </row>
    <row r="205" spans="1:6" ht="24" customHeight="1" x14ac:dyDescent="0.25">
      <c r="A205" s="1">
        <f t="shared" si="18"/>
        <v>199</v>
      </c>
      <c r="B205" s="12">
        <f t="shared" si="19"/>
        <v>66459.358059277554</v>
      </c>
      <c r="C205" s="12">
        <f t="shared" si="20"/>
        <v>599.55052515275202</v>
      </c>
      <c r="D205" s="12">
        <f t="shared" si="21"/>
        <v>267.25373485636425</v>
      </c>
      <c r="E205" s="12">
        <f t="shared" si="22"/>
        <v>332.29679029638777</v>
      </c>
      <c r="F205" s="12">
        <f t="shared" si="23"/>
        <v>66192.104324421191</v>
      </c>
    </row>
    <row r="206" spans="1:6" ht="24" customHeight="1" x14ac:dyDescent="0.25">
      <c r="A206" s="1">
        <f t="shared" si="18"/>
        <v>200</v>
      </c>
      <c r="B206" s="12">
        <f t="shared" si="19"/>
        <v>66192.104324421191</v>
      </c>
      <c r="C206" s="12">
        <f t="shared" si="20"/>
        <v>599.55052515275202</v>
      </c>
      <c r="D206" s="12">
        <f t="shared" si="21"/>
        <v>268.59000353064607</v>
      </c>
      <c r="E206" s="12">
        <f t="shared" si="22"/>
        <v>330.96052162210594</v>
      </c>
      <c r="F206" s="12">
        <f t="shared" si="23"/>
        <v>65923.51432089055</v>
      </c>
    </row>
    <row r="207" spans="1:6" ht="24" customHeight="1" x14ac:dyDescent="0.25">
      <c r="A207" s="1">
        <f t="shared" si="18"/>
        <v>201</v>
      </c>
      <c r="B207" s="12">
        <f t="shared" si="19"/>
        <v>65923.51432089055</v>
      </c>
      <c r="C207" s="12">
        <f t="shared" si="20"/>
        <v>599.55052515275213</v>
      </c>
      <c r="D207" s="12">
        <f t="shared" si="21"/>
        <v>269.93295354829939</v>
      </c>
      <c r="E207" s="12">
        <f t="shared" si="22"/>
        <v>329.61757160445273</v>
      </c>
      <c r="F207" s="12">
        <f t="shared" si="23"/>
        <v>65653.581367342253</v>
      </c>
    </row>
    <row r="208" spans="1:6" ht="24" customHeight="1" x14ac:dyDescent="0.25">
      <c r="A208" s="1">
        <f t="shared" si="18"/>
        <v>202</v>
      </c>
      <c r="B208" s="12">
        <f t="shared" si="19"/>
        <v>65653.581367342253</v>
      </c>
      <c r="C208" s="12">
        <f t="shared" si="20"/>
        <v>599.55052515275213</v>
      </c>
      <c r="D208" s="12">
        <f t="shared" si="21"/>
        <v>271.28261831604084</v>
      </c>
      <c r="E208" s="12">
        <f t="shared" si="22"/>
        <v>328.26790683671129</v>
      </c>
      <c r="F208" s="12">
        <f t="shared" si="23"/>
        <v>65382.298749026209</v>
      </c>
    </row>
    <row r="209" spans="1:6" ht="24" customHeight="1" x14ac:dyDescent="0.25">
      <c r="A209" s="1">
        <f t="shared" si="18"/>
        <v>203</v>
      </c>
      <c r="B209" s="12">
        <f t="shared" si="19"/>
        <v>65382.298749026209</v>
      </c>
      <c r="C209" s="12">
        <f t="shared" si="20"/>
        <v>599.55052515275213</v>
      </c>
      <c r="D209" s="12">
        <f t="shared" si="21"/>
        <v>272.63903140762108</v>
      </c>
      <c r="E209" s="12">
        <f t="shared" si="22"/>
        <v>326.91149374513105</v>
      </c>
      <c r="F209" s="12">
        <f t="shared" si="23"/>
        <v>65109.65971761859</v>
      </c>
    </row>
    <row r="210" spans="1:6" ht="24" customHeight="1" x14ac:dyDescent="0.25">
      <c r="A210" s="1">
        <f t="shared" si="18"/>
        <v>204</v>
      </c>
      <c r="B210" s="12">
        <f t="shared" si="19"/>
        <v>65109.65971761859</v>
      </c>
      <c r="C210" s="12">
        <f t="shared" si="20"/>
        <v>599.55052515275213</v>
      </c>
      <c r="D210" s="12">
        <f t="shared" si="21"/>
        <v>274.00222656465917</v>
      </c>
      <c r="E210" s="12">
        <f t="shared" si="22"/>
        <v>325.54829858809296</v>
      </c>
      <c r="F210" s="12">
        <f t="shared" si="23"/>
        <v>64835.657491053928</v>
      </c>
    </row>
    <row r="211" spans="1:6" ht="24" customHeight="1" x14ac:dyDescent="0.25">
      <c r="A211" s="1">
        <f t="shared" si="18"/>
        <v>205</v>
      </c>
      <c r="B211" s="12">
        <f t="shared" si="19"/>
        <v>64835.657491053928</v>
      </c>
      <c r="C211" s="12">
        <f t="shared" si="20"/>
        <v>599.55052515275213</v>
      </c>
      <c r="D211" s="12">
        <f t="shared" si="21"/>
        <v>275.37223769748249</v>
      </c>
      <c r="E211" s="12">
        <f t="shared" si="22"/>
        <v>324.17828745526964</v>
      </c>
      <c r="F211" s="12">
        <f t="shared" si="23"/>
        <v>64560.285253356444</v>
      </c>
    </row>
    <row r="212" spans="1:6" ht="24" customHeight="1" x14ac:dyDescent="0.25">
      <c r="A212" s="1">
        <f t="shared" si="18"/>
        <v>206</v>
      </c>
      <c r="B212" s="12">
        <f t="shared" si="19"/>
        <v>64560.285253356444</v>
      </c>
      <c r="C212" s="12">
        <f t="shared" si="20"/>
        <v>599.55052515275213</v>
      </c>
      <c r="D212" s="12">
        <f t="shared" si="21"/>
        <v>276.74909888596989</v>
      </c>
      <c r="E212" s="12">
        <f t="shared" si="22"/>
        <v>322.80142626678224</v>
      </c>
      <c r="F212" s="12">
        <f t="shared" si="23"/>
        <v>64283.536154470472</v>
      </c>
    </row>
    <row r="213" spans="1:6" ht="24" customHeight="1" x14ac:dyDescent="0.25">
      <c r="A213" s="1">
        <f t="shared" si="18"/>
        <v>207</v>
      </c>
      <c r="B213" s="12">
        <f t="shared" si="19"/>
        <v>64283.536154470472</v>
      </c>
      <c r="C213" s="12">
        <f t="shared" si="20"/>
        <v>599.55052515275213</v>
      </c>
      <c r="D213" s="12">
        <f t="shared" si="21"/>
        <v>278.13284438039977</v>
      </c>
      <c r="E213" s="12">
        <f t="shared" si="22"/>
        <v>321.41768077235236</v>
      </c>
      <c r="F213" s="12">
        <f t="shared" si="23"/>
        <v>64005.403310090071</v>
      </c>
    </row>
    <row r="214" spans="1:6" ht="24" customHeight="1" x14ac:dyDescent="0.25">
      <c r="A214" s="1">
        <f t="shared" si="18"/>
        <v>208</v>
      </c>
      <c r="B214" s="12">
        <f t="shared" si="19"/>
        <v>64005.403310090071</v>
      </c>
      <c r="C214" s="12">
        <f t="shared" si="20"/>
        <v>599.55052515275213</v>
      </c>
      <c r="D214" s="12">
        <f t="shared" si="21"/>
        <v>279.52350860230177</v>
      </c>
      <c r="E214" s="12">
        <f t="shared" si="22"/>
        <v>320.02701655045036</v>
      </c>
      <c r="F214" s="12">
        <f t="shared" si="23"/>
        <v>63725.879801487768</v>
      </c>
    </row>
    <row r="215" spans="1:6" ht="24" customHeight="1" x14ac:dyDescent="0.25">
      <c r="A215" s="1">
        <f t="shared" si="18"/>
        <v>209</v>
      </c>
      <c r="B215" s="12">
        <f t="shared" si="19"/>
        <v>63725.879801487768</v>
      </c>
      <c r="C215" s="12">
        <f t="shared" si="20"/>
        <v>599.55052515275213</v>
      </c>
      <c r="D215" s="12">
        <f t="shared" si="21"/>
        <v>280.92112614531328</v>
      </c>
      <c r="E215" s="12">
        <f t="shared" si="22"/>
        <v>318.62939900743885</v>
      </c>
      <c r="F215" s="12">
        <f t="shared" si="23"/>
        <v>63444.958675342452</v>
      </c>
    </row>
    <row r="216" spans="1:6" ht="24" customHeight="1" x14ac:dyDescent="0.25">
      <c r="A216" s="1">
        <f t="shared" si="18"/>
        <v>210</v>
      </c>
      <c r="B216" s="12">
        <f t="shared" si="19"/>
        <v>63444.958675342452</v>
      </c>
      <c r="C216" s="12">
        <f t="shared" si="20"/>
        <v>599.55052515275202</v>
      </c>
      <c r="D216" s="12">
        <f t="shared" si="21"/>
        <v>282.32573177603973</v>
      </c>
      <c r="E216" s="12">
        <f t="shared" si="22"/>
        <v>317.22479337671228</v>
      </c>
      <c r="F216" s="12">
        <f t="shared" si="23"/>
        <v>63162.632943566416</v>
      </c>
    </row>
    <row r="217" spans="1:6" ht="24" customHeight="1" x14ac:dyDescent="0.25">
      <c r="A217" s="1">
        <f t="shared" si="18"/>
        <v>211</v>
      </c>
      <c r="B217" s="12">
        <f t="shared" si="19"/>
        <v>63162.632943566416</v>
      </c>
      <c r="C217" s="12">
        <f t="shared" si="20"/>
        <v>599.5505251527519</v>
      </c>
      <c r="D217" s="12">
        <f t="shared" si="21"/>
        <v>283.73736043491982</v>
      </c>
      <c r="E217" s="12">
        <f t="shared" si="22"/>
        <v>315.81316471783208</v>
      </c>
      <c r="F217" s="12">
        <f t="shared" si="23"/>
        <v>62878.895583131496</v>
      </c>
    </row>
    <row r="218" spans="1:6" ht="24" customHeight="1" x14ac:dyDescent="0.25">
      <c r="A218" s="1">
        <f t="shared" si="18"/>
        <v>212</v>
      </c>
      <c r="B218" s="12">
        <f t="shared" si="19"/>
        <v>62878.895583131496</v>
      </c>
      <c r="C218" s="12">
        <f t="shared" si="20"/>
        <v>599.55052515275213</v>
      </c>
      <c r="D218" s="12">
        <f t="shared" si="21"/>
        <v>285.15604723709464</v>
      </c>
      <c r="E218" s="12">
        <f t="shared" si="22"/>
        <v>314.39447791565749</v>
      </c>
      <c r="F218" s="12">
        <f t="shared" si="23"/>
        <v>62593.739535894405</v>
      </c>
    </row>
    <row r="219" spans="1:6" ht="24" customHeight="1" x14ac:dyDescent="0.25">
      <c r="A219" s="1">
        <f t="shared" si="18"/>
        <v>213</v>
      </c>
      <c r="B219" s="12">
        <f t="shared" si="19"/>
        <v>62593.739535894405</v>
      </c>
      <c r="C219" s="12">
        <f t="shared" si="20"/>
        <v>599.55052515275213</v>
      </c>
      <c r="D219" s="12">
        <f t="shared" si="21"/>
        <v>286.5818274732801</v>
      </c>
      <c r="E219" s="12">
        <f t="shared" si="22"/>
        <v>312.96869767947203</v>
      </c>
      <c r="F219" s="12">
        <f t="shared" si="23"/>
        <v>62307.157708421124</v>
      </c>
    </row>
    <row r="220" spans="1:6" ht="24" customHeight="1" x14ac:dyDescent="0.25">
      <c r="A220" s="1">
        <f t="shared" si="18"/>
        <v>214</v>
      </c>
      <c r="B220" s="12">
        <f t="shared" si="19"/>
        <v>62307.157708421124</v>
      </c>
      <c r="C220" s="12">
        <f t="shared" si="20"/>
        <v>599.55052515275213</v>
      </c>
      <c r="D220" s="12">
        <f t="shared" si="21"/>
        <v>288.01473661064648</v>
      </c>
      <c r="E220" s="12">
        <f t="shared" si="22"/>
        <v>311.53578854210565</v>
      </c>
      <c r="F220" s="12">
        <f t="shared" si="23"/>
        <v>62019.142971810477</v>
      </c>
    </row>
    <row r="221" spans="1:6" ht="24" customHeight="1" x14ac:dyDescent="0.25">
      <c r="A221" s="1">
        <f t="shared" si="18"/>
        <v>215</v>
      </c>
      <c r="B221" s="12">
        <f t="shared" si="19"/>
        <v>62019.142971810477</v>
      </c>
      <c r="C221" s="12">
        <f t="shared" si="20"/>
        <v>599.55052515275213</v>
      </c>
      <c r="D221" s="12">
        <f t="shared" si="21"/>
        <v>289.45481029369972</v>
      </c>
      <c r="E221" s="12">
        <f t="shared" si="22"/>
        <v>310.09571485905241</v>
      </c>
      <c r="F221" s="12">
        <f t="shared" si="23"/>
        <v>61729.68816151678</v>
      </c>
    </row>
    <row r="222" spans="1:6" ht="24" customHeight="1" x14ac:dyDescent="0.25">
      <c r="A222" s="1">
        <f t="shared" si="18"/>
        <v>216</v>
      </c>
      <c r="B222" s="12">
        <f t="shared" si="19"/>
        <v>61729.68816151678</v>
      </c>
      <c r="C222" s="12">
        <f t="shared" si="20"/>
        <v>599.55052515275202</v>
      </c>
      <c r="D222" s="12">
        <f t="shared" si="21"/>
        <v>290.90208434516813</v>
      </c>
      <c r="E222" s="12">
        <f t="shared" si="22"/>
        <v>308.64844080758388</v>
      </c>
      <c r="F222" s="12">
        <f t="shared" si="23"/>
        <v>61438.786077171615</v>
      </c>
    </row>
    <row r="223" spans="1:6" ht="24" customHeight="1" x14ac:dyDescent="0.25">
      <c r="A223" s="1">
        <f t="shared" si="18"/>
        <v>217</v>
      </c>
      <c r="B223" s="12">
        <f t="shared" si="19"/>
        <v>61438.786077171615</v>
      </c>
      <c r="C223" s="12">
        <f t="shared" si="20"/>
        <v>599.55052515275213</v>
      </c>
      <c r="D223" s="12">
        <f t="shared" si="21"/>
        <v>292.35659476689403</v>
      </c>
      <c r="E223" s="12">
        <f t="shared" si="22"/>
        <v>307.1939303858581</v>
      </c>
      <c r="F223" s="12">
        <f t="shared" si="23"/>
        <v>61146.429482404717</v>
      </c>
    </row>
    <row r="224" spans="1:6" ht="24" customHeight="1" x14ac:dyDescent="0.25">
      <c r="A224" s="1">
        <f t="shared" si="18"/>
        <v>218</v>
      </c>
      <c r="B224" s="12">
        <f t="shared" si="19"/>
        <v>61146.429482404717</v>
      </c>
      <c r="C224" s="12">
        <f t="shared" si="20"/>
        <v>599.55052515275213</v>
      </c>
      <c r="D224" s="12">
        <f t="shared" si="21"/>
        <v>293.81837774072852</v>
      </c>
      <c r="E224" s="12">
        <f t="shared" si="22"/>
        <v>305.73214741202361</v>
      </c>
      <c r="F224" s="12">
        <f t="shared" si="23"/>
        <v>60852.611104663985</v>
      </c>
    </row>
    <row r="225" spans="1:6" ht="24" customHeight="1" x14ac:dyDescent="0.25">
      <c r="A225" s="1">
        <f t="shared" si="18"/>
        <v>219</v>
      </c>
      <c r="B225" s="12">
        <f t="shared" si="19"/>
        <v>60852.611104663985</v>
      </c>
      <c r="C225" s="12">
        <f t="shared" si="20"/>
        <v>599.55052515275202</v>
      </c>
      <c r="D225" s="12">
        <f t="shared" si="21"/>
        <v>295.28746962943211</v>
      </c>
      <c r="E225" s="12">
        <f t="shared" si="22"/>
        <v>304.26305552331991</v>
      </c>
      <c r="F225" s="12">
        <f t="shared" si="23"/>
        <v>60557.323635034554</v>
      </c>
    </row>
    <row r="226" spans="1:6" ht="24" customHeight="1" x14ac:dyDescent="0.25">
      <c r="A226" s="1">
        <f t="shared" si="18"/>
        <v>220</v>
      </c>
      <c r="B226" s="12">
        <f t="shared" si="19"/>
        <v>60557.323635034554</v>
      </c>
      <c r="C226" s="12">
        <f t="shared" si="20"/>
        <v>599.55052515275202</v>
      </c>
      <c r="D226" s="12">
        <f t="shared" si="21"/>
        <v>296.76390697757921</v>
      </c>
      <c r="E226" s="12">
        <f t="shared" si="22"/>
        <v>302.7866181751728</v>
      </c>
      <c r="F226" s="12">
        <f t="shared" si="23"/>
        <v>60260.559728056978</v>
      </c>
    </row>
    <row r="227" spans="1:6" ht="24" customHeight="1" x14ac:dyDescent="0.25">
      <c r="A227" s="1">
        <f t="shared" si="18"/>
        <v>221</v>
      </c>
      <c r="B227" s="12">
        <f t="shared" si="19"/>
        <v>60260.559728056978</v>
      </c>
      <c r="C227" s="12">
        <f t="shared" si="20"/>
        <v>599.55052515275213</v>
      </c>
      <c r="D227" s="12">
        <f t="shared" si="21"/>
        <v>298.24772651246724</v>
      </c>
      <c r="E227" s="12">
        <f t="shared" si="22"/>
        <v>301.30279864028489</v>
      </c>
      <c r="F227" s="12">
        <f t="shared" si="23"/>
        <v>59962.312001544509</v>
      </c>
    </row>
    <row r="228" spans="1:6" ht="24" customHeight="1" x14ac:dyDescent="0.25">
      <c r="A228" s="1">
        <f t="shared" si="18"/>
        <v>222</v>
      </c>
      <c r="B228" s="12">
        <f t="shared" si="19"/>
        <v>59962.312001544509</v>
      </c>
      <c r="C228" s="12">
        <f t="shared" si="20"/>
        <v>599.55052515275202</v>
      </c>
      <c r="D228" s="12">
        <f t="shared" si="21"/>
        <v>299.73896514502945</v>
      </c>
      <c r="E228" s="12">
        <f t="shared" si="22"/>
        <v>299.81156000772256</v>
      </c>
      <c r="F228" s="12">
        <f t="shared" si="23"/>
        <v>59662.573036399481</v>
      </c>
    </row>
    <row r="229" spans="1:6" ht="24" customHeight="1" x14ac:dyDescent="0.25">
      <c r="A229" s="1">
        <f t="shared" si="18"/>
        <v>223</v>
      </c>
      <c r="B229" s="12">
        <f t="shared" si="19"/>
        <v>59662.573036399481</v>
      </c>
      <c r="C229" s="12">
        <f t="shared" si="20"/>
        <v>599.55052515275224</v>
      </c>
      <c r="D229" s="12">
        <f t="shared" si="21"/>
        <v>301.23765997075481</v>
      </c>
      <c r="E229" s="12">
        <f t="shared" si="22"/>
        <v>298.31286518199744</v>
      </c>
      <c r="F229" s="12">
        <f t="shared" si="23"/>
        <v>59361.335376428724</v>
      </c>
    </row>
    <row r="230" spans="1:6" ht="24" customHeight="1" x14ac:dyDescent="0.25">
      <c r="A230" s="1">
        <f t="shared" si="18"/>
        <v>224</v>
      </c>
      <c r="B230" s="12">
        <f t="shared" si="19"/>
        <v>59361.335376428724</v>
      </c>
      <c r="C230" s="12">
        <f t="shared" si="20"/>
        <v>599.55052515275213</v>
      </c>
      <c r="D230" s="12">
        <f t="shared" si="21"/>
        <v>302.74384827060851</v>
      </c>
      <c r="E230" s="12">
        <f t="shared" si="22"/>
        <v>296.80667688214362</v>
      </c>
      <c r="F230" s="12">
        <f t="shared" si="23"/>
        <v>59058.591528158118</v>
      </c>
    </row>
    <row r="231" spans="1:6" ht="24" customHeight="1" x14ac:dyDescent="0.25">
      <c r="A231" s="1">
        <f t="shared" si="18"/>
        <v>225</v>
      </c>
      <c r="B231" s="12">
        <f t="shared" si="19"/>
        <v>59058.591528158118</v>
      </c>
      <c r="C231" s="12">
        <f t="shared" si="20"/>
        <v>599.55052515275224</v>
      </c>
      <c r="D231" s="12">
        <f t="shared" si="21"/>
        <v>304.25756751196167</v>
      </c>
      <c r="E231" s="12">
        <f t="shared" si="22"/>
        <v>295.29295764079058</v>
      </c>
      <c r="F231" s="12">
        <f t="shared" si="23"/>
        <v>58754.33396064616</v>
      </c>
    </row>
    <row r="232" spans="1:6" ht="24" customHeight="1" x14ac:dyDescent="0.25">
      <c r="A232" s="1">
        <f t="shared" si="18"/>
        <v>226</v>
      </c>
      <c r="B232" s="12">
        <f t="shared" si="19"/>
        <v>58754.33396064616</v>
      </c>
      <c r="C232" s="12">
        <f t="shared" si="20"/>
        <v>599.55052515275213</v>
      </c>
      <c r="D232" s="12">
        <f t="shared" si="21"/>
        <v>305.77885534952134</v>
      </c>
      <c r="E232" s="12">
        <f t="shared" si="22"/>
        <v>293.77166980323079</v>
      </c>
      <c r="F232" s="12">
        <f t="shared" si="23"/>
        <v>58448.55510529664</v>
      </c>
    </row>
    <row r="233" spans="1:6" ht="24" customHeight="1" x14ac:dyDescent="0.25">
      <c r="A233" s="1">
        <f t="shared" si="18"/>
        <v>227</v>
      </c>
      <c r="B233" s="12">
        <f t="shared" si="19"/>
        <v>58448.55510529664</v>
      </c>
      <c r="C233" s="12">
        <f t="shared" si="20"/>
        <v>599.55052515275213</v>
      </c>
      <c r="D233" s="12">
        <f t="shared" si="21"/>
        <v>307.3077496262689</v>
      </c>
      <c r="E233" s="12">
        <f t="shared" si="22"/>
        <v>292.24277552648323</v>
      </c>
      <c r="F233" s="12">
        <f t="shared" si="23"/>
        <v>58141.24735567037</v>
      </c>
    </row>
    <row r="234" spans="1:6" ht="24" customHeight="1" x14ac:dyDescent="0.25">
      <c r="A234" s="1">
        <f t="shared" si="18"/>
        <v>228</v>
      </c>
      <c r="B234" s="12">
        <f t="shared" si="19"/>
        <v>58141.24735567037</v>
      </c>
      <c r="C234" s="12">
        <f t="shared" si="20"/>
        <v>599.55052515275213</v>
      </c>
      <c r="D234" s="12">
        <f t="shared" si="21"/>
        <v>308.84428837440026</v>
      </c>
      <c r="E234" s="12">
        <f t="shared" si="22"/>
        <v>290.70623677835187</v>
      </c>
      <c r="F234" s="12">
        <f t="shared" si="23"/>
        <v>57832.403067295971</v>
      </c>
    </row>
    <row r="235" spans="1:6" ht="24" customHeight="1" x14ac:dyDescent="0.25">
      <c r="A235" s="1">
        <f t="shared" si="18"/>
        <v>229</v>
      </c>
      <c r="B235" s="12">
        <f t="shared" si="19"/>
        <v>57832.403067295971</v>
      </c>
      <c r="C235" s="12">
        <f t="shared" si="20"/>
        <v>599.55052515275213</v>
      </c>
      <c r="D235" s="12">
        <f t="shared" si="21"/>
        <v>310.38850981627229</v>
      </c>
      <c r="E235" s="12">
        <f t="shared" si="22"/>
        <v>289.16201533647984</v>
      </c>
      <c r="F235" s="12">
        <f t="shared" si="23"/>
        <v>57522.014557479699</v>
      </c>
    </row>
    <row r="236" spans="1:6" ht="24" customHeight="1" x14ac:dyDescent="0.25">
      <c r="A236" s="1">
        <f t="shared" si="18"/>
        <v>230</v>
      </c>
      <c r="B236" s="12">
        <f t="shared" si="19"/>
        <v>57522.014557479699</v>
      </c>
      <c r="C236" s="12">
        <f t="shared" si="20"/>
        <v>599.55052515275213</v>
      </c>
      <c r="D236" s="12">
        <f t="shared" si="21"/>
        <v>311.94045236535362</v>
      </c>
      <c r="E236" s="12">
        <f t="shared" si="22"/>
        <v>287.61007278739851</v>
      </c>
      <c r="F236" s="12">
        <f t="shared" si="23"/>
        <v>57210.074105114349</v>
      </c>
    </row>
    <row r="237" spans="1:6" ht="24" customHeight="1" x14ac:dyDescent="0.25">
      <c r="A237" s="1">
        <f t="shared" si="18"/>
        <v>231</v>
      </c>
      <c r="B237" s="12">
        <f t="shared" si="19"/>
        <v>57210.074105114349</v>
      </c>
      <c r="C237" s="12">
        <f t="shared" si="20"/>
        <v>599.55052515275224</v>
      </c>
      <c r="D237" s="12">
        <f t="shared" si="21"/>
        <v>313.50015462718051</v>
      </c>
      <c r="E237" s="12">
        <f t="shared" si="22"/>
        <v>286.05037052557174</v>
      </c>
      <c r="F237" s="12">
        <f t="shared" si="23"/>
        <v>56896.573950487167</v>
      </c>
    </row>
    <row r="238" spans="1:6" ht="24" customHeight="1" x14ac:dyDescent="0.25">
      <c r="A238" s="1">
        <f t="shared" si="18"/>
        <v>232</v>
      </c>
      <c r="B238" s="12">
        <f t="shared" si="19"/>
        <v>56896.573950487167</v>
      </c>
      <c r="C238" s="12">
        <f t="shared" si="20"/>
        <v>599.55052515275213</v>
      </c>
      <c r="D238" s="12">
        <f t="shared" si="21"/>
        <v>315.06765540031631</v>
      </c>
      <c r="E238" s="12">
        <f t="shared" si="22"/>
        <v>284.48286975243582</v>
      </c>
      <c r="F238" s="12">
        <f t="shared" si="23"/>
        <v>56581.506295086852</v>
      </c>
    </row>
    <row r="239" spans="1:6" ht="24" customHeight="1" x14ac:dyDescent="0.25">
      <c r="A239" s="1">
        <f t="shared" si="18"/>
        <v>233</v>
      </c>
      <c r="B239" s="12">
        <f t="shared" si="19"/>
        <v>56581.506295086852</v>
      </c>
      <c r="C239" s="12">
        <f t="shared" si="20"/>
        <v>599.55052515275224</v>
      </c>
      <c r="D239" s="12">
        <f t="shared" si="21"/>
        <v>316.64299367731797</v>
      </c>
      <c r="E239" s="12">
        <f t="shared" si="22"/>
        <v>282.90753147543427</v>
      </c>
      <c r="F239" s="12">
        <f t="shared" si="23"/>
        <v>56264.863301409532</v>
      </c>
    </row>
    <row r="240" spans="1:6" ht="24" customHeight="1" x14ac:dyDescent="0.25">
      <c r="A240" s="1">
        <f t="shared" si="18"/>
        <v>234</v>
      </c>
      <c r="B240" s="12">
        <f t="shared" si="19"/>
        <v>56264.863301409532</v>
      </c>
      <c r="C240" s="12">
        <f t="shared" si="20"/>
        <v>599.55052515275236</v>
      </c>
      <c r="D240" s="12">
        <f t="shared" si="21"/>
        <v>318.22620864570467</v>
      </c>
      <c r="E240" s="12">
        <f t="shared" si="22"/>
        <v>281.32431650704768</v>
      </c>
      <c r="F240" s="12">
        <f t="shared" si="23"/>
        <v>55946.637092763827</v>
      </c>
    </row>
    <row r="241" spans="1:6" ht="24" customHeight="1" x14ac:dyDescent="0.25">
      <c r="A241" s="1">
        <f t="shared" si="18"/>
        <v>235</v>
      </c>
      <c r="B241" s="12">
        <f t="shared" si="19"/>
        <v>55946.637092763827</v>
      </c>
      <c r="C241" s="12">
        <f t="shared" si="20"/>
        <v>599.55052515275213</v>
      </c>
      <c r="D241" s="12">
        <f t="shared" si="21"/>
        <v>319.81733968893298</v>
      </c>
      <c r="E241" s="12">
        <f t="shared" si="22"/>
        <v>279.73318546381915</v>
      </c>
      <c r="F241" s="12">
        <f t="shared" si="23"/>
        <v>55626.819753074895</v>
      </c>
    </row>
    <row r="242" spans="1:6" ht="24" customHeight="1" x14ac:dyDescent="0.25">
      <c r="A242" s="1">
        <f t="shared" si="18"/>
        <v>236</v>
      </c>
      <c r="B242" s="12">
        <f t="shared" si="19"/>
        <v>55626.819753074895</v>
      </c>
      <c r="C242" s="12">
        <f t="shared" si="20"/>
        <v>599.55052515275224</v>
      </c>
      <c r="D242" s="12">
        <f t="shared" si="21"/>
        <v>321.41642638737778</v>
      </c>
      <c r="E242" s="12">
        <f t="shared" si="22"/>
        <v>278.13409876537446</v>
      </c>
      <c r="F242" s="12">
        <f t="shared" si="23"/>
        <v>55305.403326687519</v>
      </c>
    </row>
    <row r="243" spans="1:6" ht="24" customHeight="1" x14ac:dyDescent="0.25">
      <c r="A243" s="1">
        <f t="shared" si="18"/>
        <v>237</v>
      </c>
      <c r="B243" s="12">
        <f t="shared" si="19"/>
        <v>55305.403326687519</v>
      </c>
      <c r="C243" s="12">
        <f t="shared" si="20"/>
        <v>599.55052515275236</v>
      </c>
      <c r="D243" s="12">
        <f t="shared" si="21"/>
        <v>323.02350851931476</v>
      </c>
      <c r="E243" s="12">
        <f t="shared" si="22"/>
        <v>276.5270166334376</v>
      </c>
      <c r="F243" s="12">
        <f t="shared" si="23"/>
        <v>54982.379818168207</v>
      </c>
    </row>
    <row r="244" spans="1:6" ht="24" customHeight="1" x14ac:dyDescent="0.25">
      <c r="A244" s="1">
        <f t="shared" si="18"/>
        <v>238</v>
      </c>
      <c r="B244" s="12">
        <f t="shared" si="19"/>
        <v>54982.379818168207</v>
      </c>
      <c r="C244" s="12">
        <f t="shared" si="20"/>
        <v>599.55052515275236</v>
      </c>
      <c r="D244" s="12">
        <f t="shared" si="21"/>
        <v>324.63862606191134</v>
      </c>
      <c r="E244" s="12">
        <f t="shared" si="22"/>
        <v>274.91189909084102</v>
      </c>
      <c r="F244" s="12">
        <f t="shared" si="23"/>
        <v>54657.741192106296</v>
      </c>
    </row>
    <row r="245" spans="1:6" ht="24" customHeight="1" x14ac:dyDescent="0.25">
      <c r="A245" s="1">
        <f t="shared" si="18"/>
        <v>239</v>
      </c>
      <c r="B245" s="12">
        <f t="shared" si="19"/>
        <v>54657.741192106296</v>
      </c>
      <c r="C245" s="12">
        <f t="shared" si="20"/>
        <v>599.55052515275213</v>
      </c>
      <c r="D245" s="12">
        <f t="shared" si="21"/>
        <v>326.26181919222063</v>
      </c>
      <c r="E245" s="12">
        <f t="shared" si="22"/>
        <v>273.2887059605315</v>
      </c>
      <c r="F245" s="12">
        <f t="shared" si="23"/>
        <v>54331.479372914073</v>
      </c>
    </row>
    <row r="246" spans="1:6" ht="24" customHeight="1" x14ac:dyDescent="0.25">
      <c r="A246" s="1">
        <f t="shared" si="18"/>
        <v>240</v>
      </c>
      <c r="B246" s="12">
        <f t="shared" si="19"/>
        <v>54331.479372914073</v>
      </c>
      <c r="C246" s="12">
        <f t="shared" si="20"/>
        <v>599.55052515275213</v>
      </c>
      <c r="D246" s="12">
        <f t="shared" si="21"/>
        <v>327.89312828818174</v>
      </c>
      <c r="E246" s="12">
        <f t="shared" si="22"/>
        <v>271.65739686457039</v>
      </c>
      <c r="F246" s="12">
        <f t="shared" si="23"/>
        <v>54003.586244625891</v>
      </c>
    </row>
    <row r="247" spans="1:6" ht="24" customHeight="1" x14ac:dyDescent="0.25">
      <c r="A247" s="1">
        <f t="shared" si="18"/>
        <v>241</v>
      </c>
      <c r="B247" s="12">
        <f t="shared" si="19"/>
        <v>54003.586244625891</v>
      </c>
      <c r="C247" s="12">
        <f t="shared" si="20"/>
        <v>599.55052515275213</v>
      </c>
      <c r="D247" s="12">
        <f t="shared" si="21"/>
        <v>329.53259392962269</v>
      </c>
      <c r="E247" s="12">
        <f t="shared" si="22"/>
        <v>270.01793122312944</v>
      </c>
      <c r="F247" s="12">
        <f t="shared" si="23"/>
        <v>53674.053650696267</v>
      </c>
    </row>
    <row r="248" spans="1:6" ht="24" customHeight="1" x14ac:dyDescent="0.25">
      <c r="A248" s="1">
        <f t="shared" si="18"/>
        <v>242</v>
      </c>
      <c r="B248" s="12">
        <f t="shared" si="19"/>
        <v>53674.053650696267</v>
      </c>
      <c r="C248" s="12">
        <f t="shared" si="20"/>
        <v>599.55052515275213</v>
      </c>
      <c r="D248" s="12">
        <f t="shared" si="21"/>
        <v>331.18025689927077</v>
      </c>
      <c r="E248" s="12">
        <f t="shared" si="22"/>
        <v>268.37026825348136</v>
      </c>
      <c r="F248" s="12">
        <f t="shared" si="23"/>
        <v>53342.873393796996</v>
      </c>
    </row>
    <row r="249" spans="1:6" ht="24" customHeight="1" x14ac:dyDescent="0.25">
      <c r="A249" s="1">
        <f t="shared" si="18"/>
        <v>243</v>
      </c>
      <c r="B249" s="12">
        <f t="shared" si="19"/>
        <v>53342.873393796996</v>
      </c>
      <c r="C249" s="12">
        <f t="shared" si="20"/>
        <v>599.55052515275213</v>
      </c>
      <c r="D249" s="12">
        <f t="shared" si="21"/>
        <v>332.83615818376717</v>
      </c>
      <c r="E249" s="12">
        <f t="shared" si="22"/>
        <v>266.71436696898496</v>
      </c>
      <c r="F249" s="12">
        <f t="shared" si="23"/>
        <v>53010.037235613228</v>
      </c>
    </row>
    <row r="250" spans="1:6" ht="24" customHeight="1" x14ac:dyDescent="0.25">
      <c r="A250" s="1">
        <f t="shared" si="18"/>
        <v>244</v>
      </c>
      <c r="B250" s="12">
        <f t="shared" si="19"/>
        <v>53010.037235613228</v>
      </c>
      <c r="C250" s="12">
        <f t="shared" si="20"/>
        <v>599.55052515275224</v>
      </c>
      <c r="D250" s="12">
        <f t="shared" si="21"/>
        <v>334.50033897468609</v>
      </c>
      <c r="E250" s="12">
        <f t="shared" si="22"/>
        <v>265.05018617806616</v>
      </c>
      <c r="F250" s="12">
        <f t="shared" si="23"/>
        <v>52675.536896638543</v>
      </c>
    </row>
    <row r="251" spans="1:6" ht="24" customHeight="1" x14ac:dyDescent="0.25">
      <c r="A251" s="1">
        <f t="shared" si="18"/>
        <v>245</v>
      </c>
      <c r="B251" s="12">
        <f t="shared" si="19"/>
        <v>52675.536896638543</v>
      </c>
      <c r="C251" s="12">
        <f t="shared" si="20"/>
        <v>599.55052515275213</v>
      </c>
      <c r="D251" s="12">
        <f t="shared" si="21"/>
        <v>336.17284066955943</v>
      </c>
      <c r="E251" s="12">
        <f t="shared" si="22"/>
        <v>263.3776844831927</v>
      </c>
      <c r="F251" s="12">
        <f t="shared" si="23"/>
        <v>52339.364055968981</v>
      </c>
    </row>
    <row r="252" spans="1:6" ht="24" customHeight="1" x14ac:dyDescent="0.25">
      <c r="A252" s="1">
        <f t="shared" si="18"/>
        <v>246</v>
      </c>
      <c r="B252" s="12">
        <f t="shared" si="19"/>
        <v>52339.364055968981</v>
      </c>
      <c r="C252" s="12">
        <f t="shared" si="20"/>
        <v>599.55052515275213</v>
      </c>
      <c r="D252" s="12">
        <f t="shared" si="21"/>
        <v>337.8537048729072</v>
      </c>
      <c r="E252" s="12">
        <f t="shared" si="22"/>
        <v>261.69682027984493</v>
      </c>
      <c r="F252" s="12">
        <f t="shared" si="23"/>
        <v>52001.510351096076</v>
      </c>
    </row>
    <row r="253" spans="1:6" ht="24" customHeight="1" x14ac:dyDescent="0.25">
      <c r="A253" s="1">
        <f t="shared" si="18"/>
        <v>247</v>
      </c>
      <c r="B253" s="12">
        <f t="shared" si="19"/>
        <v>52001.510351096076</v>
      </c>
      <c r="C253" s="12">
        <f t="shared" si="20"/>
        <v>599.55052515275213</v>
      </c>
      <c r="D253" s="12">
        <f t="shared" si="21"/>
        <v>339.54297339727174</v>
      </c>
      <c r="E253" s="12">
        <f t="shared" si="22"/>
        <v>260.00755175548039</v>
      </c>
      <c r="F253" s="12">
        <f t="shared" si="23"/>
        <v>51661.967377698806</v>
      </c>
    </row>
    <row r="254" spans="1:6" ht="24" customHeight="1" x14ac:dyDescent="0.25">
      <c r="A254" s="1">
        <f t="shared" si="18"/>
        <v>248</v>
      </c>
      <c r="B254" s="12">
        <f t="shared" si="19"/>
        <v>51661.967377698806</v>
      </c>
      <c r="C254" s="12">
        <f t="shared" si="20"/>
        <v>599.55052515275224</v>
      </c>
      <c r="D254" s="12">
        <f t="shared" si="21"/>
        <v>341.24068826425821</v>
      </c>
      <c r="E254" s="12">
        <f t="shared" si="22"/>
        <v>258.30983688849403</v>
      </c>
      <c r="F254" s="12">
        <f t="shared" si="23"/>
        <v>51320.726689434545</v>
      </c>
    </row>
    <row r="255" spans="1:6" ht="24" customHeight="1" x14ac:dyDescent="0.25">
      <c r="A255" s="1">
        <f t="shared" si="18"/>
        <v>249</v>
      </c>
      <c r="B255" s="12">
        <f t="shared" si="19"/>
        <v>51320.726689434545</v>
      </c>
      <c r="C255" s="12">
        <f t="shared" si="20"/>
        <v>599.55052515275224</v>
      </c>
      <c r="D255" s="12">
        <f t="shared" si="21"/>
        <v>342.9468917055795</v>
      </c>
      <c r="E255" s="12">
        <f t="shared" si="22"/>
        <v>256.60363344717274</v>
      </c>
      <c r="F255" s="12">
        <f t="shared" si="23"/>
        <v>50977.779797728967</v>
      </c>
    </row>
    <row r="256" spans="1:6" ht="24" customHeight="1" x14ac:dyDescent="0.25">
      <c r="A256" s="1">
        <f t="shared" si="18"/>
        <v>250</v>
      </c>
      <c r="B256" s="12">
        <f t="shared" si="19"/>
        <v>50977.779797728967</v>
      </c>
      <c r="C256" s="12">
        <f t="shared" si="20"/>
        <v>599.55052515275224</v>
      </c>
      <c r="D256" s="12">
        <f t="shared" si="21"/>
        <v>344.66162616410742</v>
      </c>
      <c r="E256" s="12">
        <f t="shared" si="22"/>
        <v>254.88889898864483</v>
      </c>
      <c r="F256" s="12">
        <f t="shared" si="23"/>
        <v>50633.118171564856</v>
      </c>
    </row>
    <row r="257" spans="1:6" ht="24" customHeight="1" x14ac:dyDescent="0.25">
      <c r="A257" s="1">
        <f t="shared" si="18"/>
        <v>251</v>
      </c>
      <c r="B257" s="12">
        <f t="shared" si="19"/>
        <v>50633.118171564856</v>
      </c>
      <c r="C257" s="12">
        <f t="shared" si="20"/>
        <v>599.55052515275213</v>
      </c>
      <c r="D257" s="12">
        <f t="shared" si="21"/>
        <v>346.3849342949278</v>
      </c>
      <c r="E257" s="12">
        <f t="shared" si="22"/>
        <v>253.1655908578243</v>
      </c>
      <c r="F257" s="12">
        <f t="shared" si="23"/>
        <v>50286.733237269931</v>
      </c>
    </row>
    <row r="258" spans="1:6" ht="24" customHeight="1" x14ac:dyDescent="0.25">
      <c r="A258" s="1">
        <f t="shared" si="18"/>
        <v>252</v>
      </c>
      <c r="B258" s="12">
        <f t="shared" si="19"/>
        <v>50286.733237269931</v>
      </c>
      <c r="C258" s="12">
        <f t="shared" si="20"/>
        <v>599.55052515275213</v>
      </c>
      <c r="D258" s="12">
        <f t="shared" si="21"/>
        <v>348.11685896640245</v>
      </c>
      <c r="E258" s="12">
        <f t="shared" si="22"/>
        <v>251.43366618634965</v>
      </c>
      <c r="F258" s="12">
        <f t="shared" si="23"/>
        <v>49938.61637830353</v>
      </c>
    </row>
    <row r="259" spans="1:6" ht="24" customHeight="1" x14ac:dyDescent="0.25">
      <c r="A259" s="1">
        <f t="shared" si="18"/>
        <v>253</v>
      </c>
      <c r="B259" s="12">
        <f t="shared" si="19"/>
        <v>49938.61637830353</v>
      </c>
      <c r="C259" s="12">
        <f t="shared" si="20"/>
        <v>599.55052515275224</v>
      </c>
      <c r="D259" s="12">
        <f t="shared" si="21"/>
        <v>349.85744326123461</v>
      </c>
      <c r="E259" s="12">
        <f t="shared" si="22"/>
        <v>249.69308189151766</v>
      </c>
      <c r="F259" s="12">
        <f t="shared" si="23"/>
        <v>49588.758935042293</v>
      </c>
    </row>
    <row r="260" spans="1:6" ht="24" customHeight="1" x14ac:dyDescent="0.25">
      <c r="A260" s="1">
        <f t="shared" si="18"/>
        <v>254</v>
      </c>
      <c r="B260" s="12">
        <f t="shared" si="19"/>
        <v>49588.758935042293</v>
      </c>
      <c r="C260" s="12">
        <f t="shared" si="20"/>
        <v>599.55052515275213</v>
      </c>
      <c r="D260" s="12">
        <f t="shared" si="21"/>
        <v>351.60673047754062</v>
      </c>
      <c r="E260" s="12">
        <f t="shared" si="22"/>
        <v>247.94379467521148</v>
      </c>
      <c r="F260" s="12">
        <f t="shared" si="23"/>
        <v>49237.152204564751</v>
      </c>
    </row>
    <row r="261" spans="1:6" ht="24" customHeight="1" x14ac:dyDescent="0.25">
      <c r="A261" s="1">
        <f t="shared" si="18"/>
        <v>255</v>
      </c>
      <c r="B261" s="12">
        <f t="shared" si="19"/>
        <v>49237.152204564751</v>
      </c>
      <c r="C261" s="12">
        <f t="shared" si="20"/>
        <v>599.55052515275213</v>
      </c>
      <c r="D261" s="12">
        <f t="shared" si="21"/>
        <v>353.3647641299284</v>
      </c>
      <c r="E261" s="12">
        <f t="shared" si="22"/>
        <v>246.18576102282375</v>
      </c>
      <c r="F261" s="12">
        <f t="shared" si="23"/>
        <v>48883.787440434826</v>
      </c>
    </row>
    <row r="262" spans="1:6" ht="24" customHeight="1" x14ac:dyDescent="0.25">
      <c r="A262" s="1">
        <f t="shared" si="18"/>
        <v>256</v>
      </c>
      <c r="B262" s="12">
        <f t="shared" si="19"/>
        <v>48883.787440434826</v>
      </c>
      <c r="C262" s="12">
        <f t="shared" si="20"/>
        <v>599.55052515275213</v>
      </c>
      <c r="D262" s="12">
        <f t="shared" si="21"/>
        <v>355.13158795057802</v>
      </c>
      <c r="E262" s="12">
        <f t="shared" si="22"/>
        <v>244.41893720217413</v>
      </c>
      <c r="F262" s="12">
        <f t="shared" si="23"/>
        <v>48528.655852484248</v>
      </c>
    </row>
    <row r="263" spans="1:6" ht="24" customHeight="1" x14ac:dyDescent="0.25">
      <c r="A263" s="1">
        <f t="shared" si="18"/>
        <v>257</v>
      </c>
      <c r="B263" s="12">
        <f t="shared" si="19"/>
        <v>48528.655852484248</v>
      </c>
      <c r="C263" s="12">
        <f t="shared" si="20"/>
        <v>599.55052515275224</v>
      </c>
      <c r="D263" s="12">
        <f t="shared" si="21"/>
        <v>356.90724589033101</v>
      </c>
      <c r="E263" s="12">
        <f t="shared" si="22"/>
        <v>242.64327926242123</v>
      </c>
      <c r="F263" s="12">
        <f t="shared" si="23"/>
        <v>48171.748606593916</v>
      </c>
    </row>
    <row r="264" spans="1:6" ht="24" customHeight="1" x14ac:dyDescent="0.25">
      <c r="A264" s="1">
        <f t="shared" ref="A264:A327" si="24">IF(ROW(A258)&gt;$B$3,"",ROW(A258))</f>
        <v>258</v>
      </c>
      <c r="B264" s="12">
        <f t="shared" ref="B264:B327" si="25">IF(A264="","",IF(A264=1,B258,F263))</f>
        <v>48171.748606593916</v>
      </c>
      <c r="C264" s="12">
        <f t="shared" ref="C264:C327" si="26">IF(A264="","",-PMT($B$2/12,$B$3-A264+1,B264))</f>
        <v>599.55052515275213</v>
      </c>
      <c r="D264" s="12">
        <f t="shared" ref="D264:D327" si="27">IF(A264="","",C264-E264)</f>
        <v>358.69178211978254</v>
      </c>
      <c r="E264" s="12">
        <f t="shared" ref="E264:E327" si="28">IF(A264="","",$B$2/12*B264)</f>
        <v>240.85874303296958</v>
      </c>
      <c r="F264" s="12">
        <f t="shared" ref="F264:F327" si="29">IF(A264="","",B264-D264)</f>
        <v>47813.05682447413</v>
      </c>
    </row>
    <row r="265" spans="1:6" ht="24" customHeight="1" x14ac:dyDescent="0.25">
      <c r="A265" s="1">
        <f t="shared" si="24"/>
        <v>259</v>
      </c>
      <c r="B265" s="12">
        <f t="shared" si="25"/>
        <v>47813.05682447413</v>
      </c>
      <c r="C265" s="12">
        <f t="shared" si="26"/>
        <v>599.55052515275213</v>
      </c>
      <c r="D265" s="12">
        <f t="shared" si="27"/>
        <v>360.48524103038147</v>
      </c>
      <c r="E265" s="12">
        <f t="shared" si="28"/>
        <v>239.06528412237066</v>
      </c>
      <c r="F265" s="12">
        <f t="shared" si="29"/>
        <v>47452.571583443751</v>
      </c>
    </row>
    <row r="266" spans="1:6" ht="24" customHeight="1" x14ac:dyDescent="0.25">
      <c r="A266" s="1">
        <f t="shared" si="24"/>
        <v>260</v>
      </c>
      <c r="B266" s="12">
        <f t="shared" si="25"/>
        <v>47452.571583443751</v>
      </c>
      <c r="C266" s="12">
        <f t="shared" si="26"/>
        <v>599.55052515275224</v>
      </c>
      <c r="D266" s="12">
        <f t="shared" si="27"/>
        <v>362.28766723553349</v>
      </c>
      <c r="E266" s="12">
        <f t="shared" si="28"/>
        <v>237.26285791721875</v>
      </c>
      <c r="F266" s="12">
        <f t="shared" si="29"/>
        <v>47090.283916208216</v>
      </c>
    </row>
    <row r="267" spans="1:6" ht="24" customHeight="1" x14ac:dyDescent="0.25">
      <c r="A267" s="1">
        <f t="shared" si="24"/>
        <v>261</v>
      </c>
      <c r="B267" s="12">
        <f t="shared" si="25"/>
        <v>47090.283916208216</v>
      </c>
      <c r="C267" s="12">
        <f t="shared" si="26"/>
        <v>599.55052515275213</v>
      </c>
      <c r="D267" s="12">
        <f t="shared" si="27"/>
        <v>364.09910557171105</v>
      </c>
      <c r="E267" s="12">
        <f t="shared" si="28"/>
        <v>235.45141958104108</v>
      </c>
      <c r="F267" s="12">
        <f t="shared" si="29"/>
        <v>46726.184810636507</v>
      </c>
    </row>
    <row r="268" spans="1:6" ht="24" customHeight="1" x14ac:dyDescent="0.25">
      <c r="A268" s="1">
        <f t="shared" si="24"/>
        <v>262</v>
      </c>
      <c r="B268" s="12">
        <f t="shared" si="25"/>
        <v>46726.184810636507</v>
      </c>
      <c r="C268" s="12">
        <f t="shared" si="26"/>
        <v>599.55052515275224</v>
      </c>
      <c r="D268" s="12">
        <f t="shared" si="27"/>
        <v>365.91960109956972</v>
      </c>
      <c r="E268" s="12">
        <f t="shared" si="28"/>
        <v>233.63092405318253</v>
      </c>
      <c r="F268" s="12">
        <f t="shared" si="29"/>
        <v>46360.265209536934</v>
      </c>
    </row>
    <row r="269" spans="1:6" ht="24" customHeight="1" x14ac:dyDescent="0.25">
      <c r="A269" s="1">
        <f t="shared" si="24"/>
        <v>263</v>
      </c>
      <c r="B269" s="12">
        <f t="shared" si="25"/>
        <v>46360.265209536934</v>
      </c>
      <c r="C269" s="12">
        <f t="shared" si="26"/>
        <v>599.55052515275224</v>
      </c>
      <c r="D269" s="12">
        <f t="shared" si="27"/>
        <v>367.74919910506753</v>
      </c>
      <c r="E269" s="12">
        <f t="shared" si="28"/>
        <v>231.80132604768468</v>
      </c>
      <c r="F269" s="12">
        <f t="shared" si="29"/>
        <v>45992.516010431864</v>
      </c>
    </row>
    <row r="270" spans="1:6" ht="24" customHeight="1" x14ac:dyDescent="0.25">
      <c r="A270" s="1">
        <f t="shared" si="24"/>
        <v>264</v>
      </c>
      <c r="B270" s="12">
        <f t="shared" si="25"/>
        <v>45992.516010431864</v>
      </c>
      <c r="C270" s="12">
        <f t="shared" si="26"/>
        <v>599.55052515275213</v>
      </c>
      <c r="D270" s="12">
        <f t="shared" si="27"/>
        <v>369.58794510059283</v>
      </c>
      <c r="E270" s="12">
        <f t="shared" si="28"/>
        <v>229.96258005215932</v>
      </c>
      <c r="F270" s="12">
        <f t="shared" si="29"/>
        <v>45622.928065331274</v>
      </c>
    </row>
    <row r="271" spans="1:6" ht="24" customHeight="1" x14ac:dyDescent="0.25">
      <c r="A271" s="1">
        <f t="shared" si="24"/>
        <v>265</v>
      </c>
      <c r="B271" s="12">
        <f t="shared" si="25"/>
        <v>45622.928065331274</v>
      </c>
      <c r="C271" s="12">
        <f t="shared" si="26"/>
        <v>599.55052515275213</v>
      </c>
      <c r="D271" s="12">
        <f t="shared" si="27"/>
        <v>371.43588482609573</v>
      </c>
      <c r="E271" s="12">
        <f t="shared" si="28"/>
        <v>228.11464032665637</v>
      </c>
      <c r="F271" s="12">
        <f t="shared" si="29"/>
        <v>45251.492180505178</v>
      </c>
    </row>
    <row r="272" spans="1:6" ht="24" customHeight="1" x14ac:dyDescent="0.25">
      <c r="A272" s="1">
        <f t="shared" si="24"/>
        <v>266</v>
      </c>
      <c r="B272" s="12">
        <f t="shared" si="25"/>
        <v>45251.492180505178</v>
      </c>
      <c r="C272" s="12">
        <f t="shared" si="26"/>
        <v>599.55052515275213</v>
      </c>
      <c r="D272" s="12">
        <f t="shared" si="27"/>
        <v>373.29306425022622</v>
      </c>
      <c r="E272" s="12">
        <f t="shared" si="28"/>
        <v>226.25746090252591</v>
      </c>
      <c r="F272" s="12">
        <f t="shared" si="29"/>
        <v>44878.199116254953</v>
      </c>
    </row>
    <row r="273" spans="1:6" ht="24" customHeight="1" x14ac:dyDescent="0.25">
      <c r="A273" s="1">
        <f t="shared" si="24"/>
        <v>267</v>
      </c>
      <c r="B273" s="12">
        <f t="shared" si="25"/>
        <v>44878.199116254953</v>
      </c>
      <c r="C273" s="12">
        <f t="shared" si="26"/>
        <v>599.55052515275224</v>
      </c>
      <c r="D273" s="12">
        <f t="shared" si="27"/>
        <v>375.15952957147749</v>
      </c>
      <c r="E273" s="12">
        <f t="shared" si="28"/>
        <v>224.39099558127478</v>
      </c>
      <c r="F273" s="12">
        <f t="shared" si="29"/>
        <v>44503.039586683473</v>
      </c>
    </row>
    <row r="274" spans="1:6" ht="24" customHeight="1" x14ac:dyDescent="0.25">
      <c r="A274" s="1">
        <f t="shared" si="24"/>
        <v>268</v>
      </c>
      <c r="B274" s="12">
        <f t="shared" si="25"/>
        <v>44503.039586683473</v>
      </c>
      <c r="C274" s="12">
        <f t="shared" si="26"/>
        <v>599.55052515275224</v>
      </c>
      <c r="D274" s="12">
        <f t="shared" si="27"/>
        <v>377.03532721933487</v>
      </c>
      <c r="E274" s="12">
        <f t="shared" si="28"/>
        <v>222.51519793341737</v>
      </c>
      <c r="F274" s="12">
        <f t="shared" si="29"/>
        <v>44126.004259464142</v>
      </c>
    </row>
    <row r="275" spans="1:6" ht="24" customHeight="1" x14ac:dyDescent="0.25">
      <c r="A275" s="1">
        <f t="shared" si="24"/>
        <v>269</v>
      </c>
      <c r="B275" s="12">
        <f t="shared" si="25"/>
        <v>44126.004259464142</v>
      </c>
      <c r="C275" s="12">
        <f t="shared" si="26"/>
        <v>599.55052515275224</v>
      </c>
      <c r="D275" s="12">
        <f t="shared" si="27"/>
        <v>378.92050385543155</v>
      </c>
      <c r="E275" s="12">
        <f t="shared" si="28"/>
        <v>220.63002129732072</v>
      </c>
      <c r="F275" s="12">
        <f t="shared" si="29"/>
        <v>43747.083755608714</v>
      </c>
    </row>
    <row r="276" spans="1:6" ht="24" customHeight="1" x14ac:dyDescent="0.25">
      <c r="A276" s="1">
        <f t="shared" si="24"/>
        <v>270</v>
      </c>
      <c r="B276" s="12">
        <f t="shared" si="25"/>
        <v>43747.083755608714</v>
      </c>
      <c r="C276" s="12">
        <f t="shared" si="26"/>
        <v>599.55052515275236</v>
      </c>
      <c r="D276" s="12">
        <f t="shared" si="27"/>
        <v>380.81510637470876</v>
      </c>
      <c r="E276" s="12">
        <f t="shared" si="28"/>
        <v>218.73541877804357</v>
      </c>
      <c r="F276" s="12">
        <f t="shared" si="29"/>
        <v>43366.268649234007</v>
      </c>
    </row>
    <row r="277" spans="1:6" ht="24" customHeight="1" x14ac:dyDescent="0.25">
      <c r="A277" s="1">
        <f t="shared" si="24"/>
        <v>271</v>
      </c>
      <c r="B277" s="12">
        <f t="shared" si="25"/>
        <v>43366.268649234007</v>
      </c>
      <c r="C277" s="12">
        <f t="shared" si="26"/>
        <v>599.55052515275236</v>
      </c>
      <c r="D277" s="12">
        <f t="shared" si="27"/>
        <v>382.71918190658232</v>
      </c>
      <c r="E277" s="12">
        <f t="shared" si="28"/>
        <v>216.83134324617004</v>
      </c>
      <c r="F277" s="12">
        <f t="shared" si="29"/>
        <v>42983.549467327422</v>
      </c>
    </row>
    <row r="278" spans="1:6" ht="24" customHeight="1" x14ac:dyDescent="0.25">
      <c r="A278" s="1">
        <f t="shared" si="24"/>
        <v>272</v>
      </c>
      <c r="B278" s="12">
        <f t="shared" si="25"/>
        <v>42983.549467327422</v>
      </c>
      <c r="C278" s="12">
        <f t="shared" si="26"/>
        <v>599.55052515275236</v>
      </c>
      <c r="D278" s="12">
        <f t="shared" si="27"/>
        <v>384.63277781611521</v>
      </c>
      <c r="E278" s="12">
        <f t="shared" si="28"/>
        <v>214.91774733663712</v>
      </c>
      <c r="F278" s="12">
        <f t="shared" si="29"/>
        <v>42598.916689511309</v>
      </c>
    </row>
    <row r="279" spans="1:6" ht="24" customHeight="1" x14ac:dyDescent="0.25">
      <c r="A279" s="1">
        <f t="shared" si="24"/>
        <v>273</v>
      </c>
      <c r="B279" s="12">
        <f t="shared" si="25"/>
        <v>42598.916689511309</v>
      </c>
      <c r="C279" s="12">
        <f t="shared" si="26"/>
        <v>599.55052515275224</v>
      </c>
      <c r="D279" s="12">
        <f t="shared" si="27"/>
        <v>386.55594170519566</v>
      </c>
      <c r="E279" s="12">
        <f t="shared" si="28"/>
        <v>212.99458344755655</v>
      </c>
      <c r="F279" s="12">
        <f t="shared" si="29"/>
        <v>42212.360747806109</v>
      </c>
    </row>
    <row r="280" spans="1:6" ht="24" customHeight="1" x14ac:dyDescent="0.25">
      <c r="A280" s="1">
        <f t="shared" si="24"/>
        <v>274</v>
      </c>
      <c r="B280" s="12">
        <f t="shared" si="25"/>
        <v>42212.360747806109</v>
      </c>
      <c r="C280" s="12">
        <f t="shared" si="26"/>
        <v>599.55052515275224</v>
      </c>
      <c r="D280" s="12">
        <f t="shared" si="27"/>
        <v>388.48872141372169</v>
      </c>
      <c r="E280" s="12">
        <f t="shared" si="28"/>
        <v>211.06180373903055</v>
      </c>
      <c r="F280" s="12">
        <f t="shared" si="29"/>
        <v>41823.87202639239</v>
      </c>
    </row>
    <row r="281" spans="1:6" ht="24" customHeight="1" x14ac:dyDescent="0.25">
      <c r="A281" s="1">
        <f t="shared" si="24"/>
        <v>275</v>
      </c>
      <c r="B281" s="12">
        <f t="shared" si="25"/>
        <v>41823.87202639239</v>
      </c>
      <c r="C281" s="12">
        <f t="shared" si="26"/>
        <v>599.55052515275236</v>
      </c>
      <c r="D281" s="12">
        <f t="shared" si="27"/>
        <v>390.43116502079044</v>
      </c>
      <c r="E281" s="12">
        <f t="shared" si="28"/>
        <v>209.11936013196194</v>
      </c>
      <c r="F281" s="12">
        <f t="shared" si="29"/>
        <v>41433.4408613716</v>
      </c>
    </row>
    <row r="282" spans="1:6" ht="24" customHeight="1" x14ac:dyDescent="0.25">
      <c r="A282" s="1">
        <f t="shared" si="24"/>
        <v>276</v>
      </c>
      <c r="B282" s="12">
        <f t="shared" si="25"/>
        <v>41433.4408613716</v>
      </c>
      <c r="C282" s="12">
        <f t="shared" si="26"/>
        <v>599.55052515275236</v>
      </c>
      <c r="D282" s="12">
        <f t="shared" si="27"/>
        <v>392.38332084589433</v>
      </c>
      <c r="E282" s="12">
        <f t="shared" si="28"/>
        <v>207.167204306858</v>
      </c>
      <c r="F282" s="12">
        <f t="shared" si="29"/>
        <v>41041.057540525704</v>
      </c>
    </row>
    <row r="283" spans="1:6" ht="24" customHeight="1" x14ac:dyDescent="0.25">
      <c r="A283" s="1">
        <f t="shared" si="24"/>
        <v>277</v>
      </c>
      <c r="B283" s="12">
        <f t="shared" si="25"/>
        <v>41041.057540525704</v>
      </c>
      <c r="C283" s="12">
        <f t="shared" si="26"/>
        <v>599.55052515275213</v>
      </c>
      <c r="D283" s="12">
        <f t="shared" si="27"/>
        <v>394.34523745012359</v>
      </c>
      <c r="E283" s="12">
        <f t="shared" si="28"/>
        <v>205.20528770262854</v>
      </c>
      <c r="F283" s="12">
        <f t="shared" si="29"/>
        <v>40646.712303075583</v>
      </c>
    </row>
    <row r="284" spans="1:6" ht="24" customHeight="1" x14ac:dyDescent="0.25">
      <c r="A284" s="1">
        <f t="shared" si="24"/>
        <v>278</v>
      </c>
      <c r="B284" s="12">
        <f t="shared" si="25"/>
        <v>40646.712303075583</v>
      </c>
      <c r="C284" s="12">
        <f t="shared" si="26"/>
        <v>599.55052515275236</v>
      </c>
      <c r="D284" s="12">
        <f t="shared" si="27"/>
        <v>396.31696363737444</v>
      </c>
      <c r="E284" s="12">
        <f t="shared" si="28"/>
        <v>203.23356151537791</v>
      </c>
      <c r="F284" s="12">
        <f t="shared" si="29"/>
        <v>40250.395339438212</v>
      </c>
    </row>
    <row r="285" spans="1:6" ht="24" customHeight="1" x14ac:dyDescent="0.25">
      <c r="A285" s="1">
        <f t="shared" si="24"/>
        <v>279</v>
      </c>
      <c r="B285" s="12">
        <f t="shared" si="25"/>
        <v>40250.395339438212</v>
      </c>
      <c r="C285" s="12">
        <f t="shared" si="26"/>
        <v>599.55052515275236</v>
      </c>
      <c r="D285" s="12">
        <f t="shared" si="27"/>
        <v>398.29854845556133</v>
      </c>
      <c r="E285" s="12">
        <f t="shared" si="28"/>
        <v>201.25197669719105</v>
      </c>
      <c r="F285" s="12">
        <f t="shared" si="29"/>
        <v>39852.09679098265</v>
      </c>
    </row>
    <row r="286" spans="1:6" ht="24" customHeight="1" x14ac:dyDescent="0.25">
      <c r="A286" s="1">
        <f t="shared" si="24"/>
        <v>280</v>
      </c>
      <c r="B286" s="12">
        <f t="shared" si="25"/>
        <v>39852.09679098265</v>
      </c>
      <c r="C286" s="12">
        <f t="shared" si="26"/>
        <v>599.55052515275236</v>
      </c>
      <c r="D286" s="12">
        <f t="shared" si="27"/>
        <v>400.29004119783906</v>
      </c>
      <c r="E286" s="12">
        <f t="shared" si="28"/>
        <v>199.26048395491327</v>
      </c>
      <c r="F286" s="12">
        <f t="shared" si="29"/>
        <v>39451.80674978481</v>
      </c>
    </row>
    <row r="287" spans="1:6" ht="24" customHeight="1" x14ac:dyDescent="0.25">
      <c r="A287" s="1">
        <f t="shared" si="24"/>
        <v>281</v>
      </c>
      <c r="B287" s="12">
        <f t="shared" si="25"/>
        <v>39451.80674978481</v>
      </c>
      <c r="C287" s="12">
        <f t="shared" si="26"/>
        <v>599.55052515275236</v>
      </c>
      <c r="D287" s="12">
        <f t="shared" si="27"/>
        <v>402.29149140382833</v>
      </c>
      <c r="E287" s="12">
        <f t="shared" si="28"/>
        <v>197.25903374892405</v>
      </c>
      <c r="F287" s="12">
        <f t="shared" si="29"/>
        <v>39049.515258380983</v>
      </c>
    </row>
    <row r="288" spans="1:6" ht="24" customHeight="1" x14ac:dyDescent="0.25">
      <c r="A288" s="1">
        <f t="shared" si="24"/>
        <v>282</v>
      </c>
      <c r="B288" s="12">
        <f t="shared" si="25"/>
        <v>39049.515258380983</v>
      </c>
      <c r="C288" s="12">
        <f t="shared" si="26"/>
        <v>599.55052515275236</v>
      </c>
      <c r="D288" s="12">
        <f t="shared" si="27"/>
        <v>404.30294886084744</v>
      </c>
      <c r="E288" s="12">
        <f t="shared" si="28"/>
        <v>195.24757629190492</v>
      </c>
      <c r="F288" s="12">
        <f t="shared" si="29"/>
        <v>38645.212309520139</v>
      </c>
    </row>
    <row r="289" spans="1:6" ht="24" customHeight="1" x14ac:dyDescent="0.25">
      <c r="A289" s="1">
        <f t="shared" si="24"/>
        <v>283</v>
      </c>
      <c r="B289" s="12">
        <f t="shared" si="25"/>
        <v>38645.212309520139</v>
      </c>
      <c r="C289" s="12">
        <f t="shared" si="26"/>
        <v>599.55052515275236</v>
      </c>
      <c r="D289" s="12">
        <f t="shared" si="27"/>
        <v>406.32446360515166</v>
      </c>
      <c r="E289" s="12">
        <f t="shared" si="28"/>
        <v>193.22606154760069</v>
      </c>
      <c r="F289" s="12">
        <f t="shared" si="29"/>
        <v>38238.887845914986</v>
      </c>
    </row>
    <row r="290" spans="1:6" ht="24" customHeight="1" x14ac:dyDescent="0.25">
      <c r="A290" s="1">
        <f t="shared" si="24"/>
        <v>284</v>
      </c>
      <c r="B290" s="12">
        <f t="shared" si="25"/>
        <v>38238.887845914986</v>
      </c>
      <c r="C290" s="12">
        <f t="shared" si="26"/>
        <v>599.55052515275236</v>
      </c>
      <c r="D290" s="12">
        <f t="shared" si="27"/>
        <v>408.35608592317743</v>
      </c>
      <c r="E290" s="12">
        <f t="shared" si="28"/>
        <v>191.19443922957493</v>
      </c>
      <c r="F290" s="12">
        <f t="shared" si="29"/>
        <v>37830.531759991805</v>
      </c>
    </row>
    <row r="291" spans="1:6" ht="24" customHeight="1" x14ac:dyDescent="0.25">
      <c r="A291" s="1">
        <f t="shared" si="24"/>
        <v>285</v>
      </c>
      <c r="B291" s="12">
        <f t="shared" si="25"/>
        <v>37830.531759991805</v>
      </c>
      <c r="C291" s="12">
        <f t="shared" si="26"/>
        <v>599.55052515275236</v>
      </c>
      <c r="D291" s="12">
        <f t="shared" si="27"/>
        <v>410.39786635279336</v>
      </c>
      <c r="E291" s="12">
        <f t="shared" si="28"/>
        <v>189.15265879995903</v>
      </c>
      <c r="F291" s="12">
        <f t="shared" si="29"/>
        <v>37420.133893639009</v>
      </c>
    </row>
    <row r="292" spans="1:6" ht="24" customHeight="1" x14ac:dyDescent="0.25">
      <c r="A292" s="1">
        <f t="shared" si="24"/>
        <v>286</v>
      </c>
      <c r="B292" s="12">
        <f t="shared" si="25"/>
        <v>37420.133893639009</v>
      </c>
      <c r="C292" s="12">
        <f t="shared" si="26"/>
        <v>599.55052515275236</v>
      </c>
      <c r="D292" s="12">
        <f t="shared" si="27"/>
        <v>412.44985568455729</v>
      </c>
      <c r="E292" s="12">
        <f t="shared" si="28"/>
        <v>187.10066946819504</v>
      </c>
      <c r="F292" s="12">
        <f t="shared" si="29"/>
        <v>37007.684037954452</v>
      </c>
    </row>
    <row r="293" spans="1:6" ht="24" customHeight="1" x14ac:dyDescent="0.25">
      <c r="A293" s="1">
        <f t="shared" si="24"/>
        <v>287</v>
      </c>
      <c r="B293" s="12">
        <f t="shared" si="25"/>
        <v>37007.684037954452</v>
      </c>
      <c r="C293" s="12">
        <f t="shared" si="26"/>
        <v>599.55052515275236</v>
      </c>
      <c r="D293" s="12">
        <f t="shared" si="27"/>
        <v>414.51210496298006</v>
      </c>
      <c r="E293" s="12">
        <f t="shared" si="28"/>
        <v>185.03842018977227</v>
      </c>
      <c r="F293" s="12">
        <f t="shared" si="29"/>
        <v>36593.17193299147</v>
      </c>
    </row>
    <row r="294" spans="1:6" ht="24" customHeight="1" x14ac:dyDescent="0.25">
      <c r="A294" s="1">
        <f t="shared" si="24"/>
        <v>288</v>
      </c>
      <c r="B294" s="12">
        <f t="shared" si="25"/>
        <v>36593.17193299147</v>
      </c>
      <c r="C294" s="12">
        <f t="shared" si="26"/>
        <v>599.55052515275236</v>
      </c>
      <c r="D294" s="12">
        <f t="shared" si="27"/>
        <v>416.58466548779501</v>
      </c>
      <c r="E294" s="12">
        <f t="shared" si="28"/>
        <v>182.96585966495735</v>
      </c>
      <c r="F294" s="12">
        <f t="shared" si="29"/>
        <v>36176.587267503674</v>
      </c>
    </row>
    <row r="295" spans="1:6" ht="24" customHeight="1" x14ac:dyDescent="0.25">
      <c r="A295" s="1">
        <f t="shared" si="24"/>
        <v>289</v>
      </c>
      <c r="B295" s="12">
        <f t="shared" si="25"/>
        <v>36176.587267503674</v>
      </c>
      <c r="C295" s="12">
        <f t="shared" si="26"/>
        <v>599.55052515275213</v>
      </c>
      <c r="D295" s="12">
        <f t="shared" si="27"/>
        <v>418.66758881523378</v>
      </c>
      <c r="E295" s="12">
        <f t="shared" si="28"/>
        <v>180.88293633751837</v>
      </c>
      <c r="F295" s="12">
        <f t="shared" si="29"/>
        <v>35757.919678688442</v>
      </c>
    </row>
    <row r="296" spans="1:6" ht="24" customHeight="1" x14ac:dyDescent="0.25">
      <c r="A296" s="1">
        <f t="shared" si="24"/>
        <v>290</v>
      </c>
      <c r="B296" s="12">
        <f t="shared" si="25"/>
        <v>35757.919678688442</v>
      </c>
      <c r="C296" s="12">
        <f t="shared" si="26"/>
        <v>599.55052515275224</v>
      </c>
      <c r="D296" s="12">
        <f t="shared" si="27"/>
        <v>420.76092675931</v>
      </c>
      <c r="E296" s="12">
        <f t="shared" si="28"/>
        <v>178.78959839344222</v>
      </c>
      <c r="F296" s="12">
        <f t="shared" si="29"/>
        <v>35337.158751929135</v>
      </c>
    </row>
    <row r="297" spans="1:6" ht="24" customHeight="1" x14ac:dyDescent="0.25">
      <c r="A297" s="1">
        <f t="shared" si="24"/>
        <v>291</v>
      </c>
      <c r="B297" s="12">
        <f t="shared" si="25"/>
        <v>35337.158751929135</v>
      </c>
      <c r="C297" s="12">
        <f t="shared" si="26"/>
        <v>599.55052515275236</v>
      </c>
      <c r="D297" s="12">
        <f t="shared" si="27"/>
        <v>422.86473139310669</v>
      </c>
      <c r="E297" s="12">
        <f t="shared" si="28"/>
        <v>176.68579375964569</v>
      </c>
      <c r="F297" s="12">
        <f t="shared" si="29"/>
        <v>34914.294020536028</v>
      </c>
    </row>
    <row r="298" spans="1:6" ht="24" customHeight="1" x14ac:dyDescent="0.25">
      <c r="A298" s="1">
        <f t="shared" si="24"/>
        <v>292</v>
      </c>
      <c r="B298" s="12">
        <f t="shared" si="25"/>
        <v>34914.294020536028</v>
      </c>
      <c r="C298" s="12">
        <f t="shared" si="26"/>
        <v>599.55052515275236</v>
      </c>
      <c r="D298" s="12">
        <f t="shared" si="27"/>
        <v>424.97905505007225</v>
      </c>
      <c r="E298" s="12">
        <f t="shared" si="28"/>
        <v>174.57147010268014</v>
      </c>
      <c r="F298" s="12">
        <f t="shared" si="29"/>
        <v>34489.314965485959</v>
      </c>
    </row>
    <row r="299" spans="1:6" ht="24" customHeight="1" x14ac:dyDescent="0.25">
      <c r="A299" s="1">
        <f t="shared" si="24"/>
        <v>293</v>
      </c>
      <c r="B299" s="12">
        <f t="shared" si="25"/>
        <v>34489.314965485959</v>
      </c>
      <c r="C299" s="12">
        <f t="shared" si="26"/>
        <v>599.55052515275236</v>
      </c>
      <c r="D299" s="12">
        <f t="shared" si="27"/>
        <v>427.10395032532256</v>
      </c>
      <c r="E299" s="12">
        <f t="shared" si="28"/>
        <v>172.4465748274298</v>
      </c>
      <c r="F299" s="12">
        <f t="shared" si="29"/>
        <v>34062.211015160639</v>
      </c>
    </row>
    <row r="300" spans="1:6" ht="24" customHeight="1" x14ac:dyDescent="0.25">
      <c r="A300" s="1">
        <f t="shared" si="24"/>
        <v>294</v>
      </c>
      <c r="B300" s="12">
        <f t="shared" si="25"/>
        <v>34062.211015160639</v>
      </c>
      <c r="C300" s="12">
        <f t="shared" si="26"/>
        <v>599.55052515275258</v>
      </c>
      <c r="D300" s="12">
        <f t="shared" si="27"/>
        <v>429.23947007694937</v>
      </c>
      <c r="E300" s="12">
        <f t="shared" si="28"/>
        <v>170.31105507580321</v>
      </c>
      <c r="F300" s="12">
        <f t="shared" si="29"/>
        <v>33632.971545083688</v>
      </c>
    </row>
    <row r="301" spans="1:6" ht="24" customHeight="1" x14ac:dyDescent="0.25">
      <c r="A301" s="1">
        <f t="shared" si="24"/>
        <v>295</v>
      </c>
      <c r="B301" s="12">
        <f t="shared" si="25"/>
        <v>33632.971545083688</v>
      </c>
      <c r="C301" s="12">
        <f t="shared" si="26"/>
        <v>599.55052515275236</v>
      </c>
      <c r="D301" s="12">
        <f t="shared" si="27"/>
        <v>431.38566742733394</v>
      </c>
      <c r="E301" s="12">
        <f t="shared" si="28"/>
        <v>168.16485772541844</v>
      </c>
      <c r="F301" s="12">
        <f t="shared" si="29"/>
        <v>33201.585877656355</v>
      </c>
    </row>
    <row r="302" spans="1:6" ht="24" customHeight="1" x14ac:dyDescent="0.25">
      <c r="A302" s="1">
        <f t="shared" si="24"/>
        <v>296</v>
      </c>
      <c r="B302" s="12">
        <f t="shared" si="25"/>
        <v>33201.585877656355</v>
      </c>
      <c r="C302" s="12">
        <f t="shared" si="26"/>
        <v>599.55052515275236</v>
      </c>
      <c r="D302" s="12">
        <f t="shared" si="27"/>
        <v>433.54259576447055</v>
      </c>
      <c r="E302" s="12">
        <f t="shared" si="28"/>
        <v>166.00792938828178</v>
      </c>
      <c r="F302" s="12">
        <f t="shared" si="29"/>
        <v>32768.043281891885</v>
      </c>
    </row>
    <row r="303" spans="1:6" ht="24" customHeight="1" x14ac:dyDescent="0.25">
      <c r="A303" s="1">
        <f t="shared" si="24"/>
        <v>297</v>
      </c>
      <c r="B303" s="12">
        <f t="shared" si="25"/>
        <v>32768.043281891885</v>
      </c>
      <c r="C303" s="12">
        <f t="shared" si="26"/>
        <v>599.55052515275258</v>
      </c>
      <c r="D303" s="12">
        <f t="shared" si="27"/>
        <v>435.71030874329313</v>
      </c>
      <c r="E303" s="12">
        <f t="shared" si="28"/>
        <v>163.84021640945943</v>
      </c>
      <c r="F303" s="12">
        <f t="shared" si="29"/>
        <v>32332.332973148594</v>
      </c>
    </row>
    <row r="304" spans="1:6" ht="24" customHeight="1" x14ac:dyDescent="0.25">
      <c r="A304" s="1">
        <f t="shared" si="24"/>
        <v>298</v>
      </c>
      <c r="B304" s="12">
        <f t="shared" si="25"/>
        <v>32332.332973148594</v>
      </c>
      <c r="C304" s="12">
        <f t="shared" si="26"/>
        <v>599.55052515275258</v>
      </c>
      <c r="D304" s="12">
        <f t="shared" si="27"/>
        <v>437.88886028700961</v>
      </c>
      <c r="E304" s="12">
        <f t="shared" si="28"/>
        <v>161.66166486574298</v>
      </c>
      <c r="F304" s="12">
        <f t="shared" si="29"/>
        <v>31894.444112861584</v>
      </c>
    </row>
    <row r="305" spans="1:6" ht="24" customHeight="1" x14ac:dyDescent="0.25">
      <c r="A305" s="1">
        <f t="shared" si="24"/>
        <v>299</v>
      </c>
      <c r="B305" s="12">
        <f t="shared" si="25"/>
        <v>31894.444112861584</v>
      </c>
      <c r="C305" s="12">
        <f t="shared" si="26"/>
        <v>599.55052515275258</v>
      </c>
      <c r="D305" s="12">
        <f t="shared" si="27"/>
        <v>440.07830458844467</v>
      </c>
      <c r="E305" s="12">
        <f t="shared" si="28"/>
        <v>159.47222056430792</v>
      </c>
      <c r="F305" s="12">
        <f t="shared" si="29"/>
        <v>31454.365808273138</v>
      </c>
    </row>
    <row r="306" spans="1:6" ht="24" customHeight="1" x14ac:dyDescent="0.25">
      <c r="A306" s="1">
        <f t="shared" si="24"/>
        <v>300</v>
      </c>
      <c r="B306" s="12">
        <f t="shared" si="25"/>
        <v>31454.365808273138</v>
      </c>
      <c r="C306" s="12">
        <f t="shared" si="26"/>
        <v>599.55052515275236</v>
      </c>
      <c r="D306" s="12">
        <f t="shared" si="27"/>
        <v>442.27869611138669</v>
      </c>
      <c r="E306" s="12">
        <f t="shared" si="28"/>
        <v>157.27182904136569</v>
      </c>
      <c r="F306" s="12">
        <f t="shared" si="29"/>
        <v>31012.087112161753</v>
      </c>
    </row>
    <row r="307" spans="1:6" ht="24" customHeight="1" x14ac:dyDescent="0.25">
      <c r="A307" s="1">
        <f t="shared" si="24"/>
        <v>301</v>
      </c>
      <c r="B307" s="12">
        <f t="shared" si="25"/>
        <v>31012.087112161753</v>
      </c>
      <c r="C307" s="12">
        <f t="shared" si="26"/>
        <v>599.55052515275247</v>
      </c>
      <c r="D307" s="12">
        <f t="shared" si="27"/>
        <v>444.49008959194373</v>
      </c>
      <c r="E307" s="12">
        <f t="shared" si="28"/>
        <v>155.06043556080877</v>
      </c>
      <c r="F307" s="12">
        <f t="shared" si="29"/>
        <v>30567.597022569807</v>
      </c>
    </row>
    <row r="308" spans="1:6" ht="24" customHeight="1" x14ac:dyDescent="0.25">
      <c r="A308" s="1">
        <f t="shared" si="24"/>
        <v>302</v>
      </c>
      <c r="B308" s="12">
        <f t="shared" si="25"/>
        <v>30567.597022569807</v>
      </c>
      <c r="C308" s="12">
        <f t="shared" si="26"/>
        <v>599.55052515275236</v>
      </c>
      <c r="D308" s="12">
        <f t="shared" si="27"/>
        <v>446.71254003990327</v>
      </c>
      <c r="E308" s="12">
        <f t="shared" si="28"/>
        <v>152.83798511284905</v>
      </c>
      <c r="F308" s="12">
        <f t="shared" si="29"/>
        <v>30120.884482529906</v>
      </c>
    </row>
    <row r="309" spans="1:6" ht="24" customHeight="1" x14ac:dyDescent="0.25">
      <c r="A309" s="1">
        <f t="shared" si="24"/>
        <v>303</v>
      </c>
      <c r="B309" s="12">
        <f t="shared" si="25"/>
        <v>30120.884482529906</v>
      </c>
      <c r="C309" s="12">
        <f t="shared" si="26"/>
        <v>599.55052515275258</v>
      </c>
      <c r="D309" s="12">
        <f t="shared" si="27"/>
        <v>448.94610274010302</v>
      </c>
      <c r="E309" s="12">
        <f t="shared" si="28"/>
        <v>150.60442241264954</v>
      </c>
      <c r="F309" s="12">
        <f t="shared" si="29"/>
        <v>29671.938379789804</v>
      </c>
    </row>
    <row r="310" spans="1:6" ht="24" customHeight="1" x14ac:dyDescent="0.25">
      <c r="A310" s="1">
        <f t="shared" si="24"/>
        <v>304</v>
      </c>
      <c r="B310" s="12">
        <f t="shared" si="25"/>
        <v>29671.938379789804</v>
      </c>
      <c r="C310" s="12">
        <f t="shared" si="26"/>
        <v>599.55052515275258</v>
      </c>
      <c r="D310" s="12">
        <f t="shared" si="27"/>
        <v>451.19083325380359</v>
      </c>
      <c r="E310" s="12">
        <f t="shared" si="28"/>
        <v>148.35969189894902</v>
      </c>
      <c r="F310" s="12">
        <f t="shared" si="29"/>
        <v>29220.747546536</v>
      </c>
    </row>
    <row r="311" spans="1:6" ht="24" customHeight="1" x14ac:dyDescent="0.25">
      <c r="A311" s="1">
        <f t="shared" si="24"/>
        <v>305</v>
      </c>
      <c r="B311" s="12">
        <f t="shared" si="25"/>
        <v>29220.747546536</v>
      </c>
      <c r="C311" s="12">
        <f t="shared" si="26"/>
        <v>599.55052515275247</v>
      </c>
      <c r="D311" s="12">
        <f t="shared" si="27"/>
        <v>453.4467874200725</v>
      </c>
      <c r="E311" s="12">
        <f t="shared" si="28"/>
        <v>146.10373773268</v>
      </c>
      <c r="F311" s="12">
        <f t="shared" si="29"/>
        <v>28767.300759115929</v>
      </c>
    </row>
    <row r="312" spans="1:6" ht="24" customHeight="1" x14ac:dyDescent="0.25">
      <c r="A312" s="1">
        <f t="shared" si="24"/>
        <v>306</v>
      </c>
      <c r="B312" s="12">
        <f t="shared" si="25"/>
        <v>28767.300759115929</v>
      </c>
      <c r="C312" s="12">
        <f t="shared" si="26"/>
        <v>599.55052515275247</v>
      </c>
      <c r="D312" s="12">
        <f t="shared" si="27"/>
        <v>455.71402135717278</v>
      </c>
      <c r="E312" s="12">
        <f t="shared" si="28"/>
        <v>143.83650379557966</v>
      </c>
      <c r="F312" s="12">
        <f t="shared" si="29"/>
        <v>28311.586737758756</v>
      </c>
    </row>
    <row r="313" spans="1:6" ht="24" customHeight="1" x14ac:dyDescent="0.25">
      <c r="A313" s="1">
        <f t="shared" si="24"/>
        <v>307</v>
      </c>
      <c r="B313" s="12">
        <f t="shared" si="25"/>
        <v>28311.586737758756</v>
      </c>
      <c r="C313" s="12">
        <f t="shared" si="26"/>
        <v>599.55052515275258</v>
      </c>
      <c r="D313" s="12">
        <f t="shared" si="27"/>
        <v>457.99259146395877</v>
      </c>
      <c r="E313" s="12">
        <f t="shared" si="28"/>
        <v>141.55793368879378</v>
      </c>
      <c r="F313" s="12">
        <f t="shared" si="29"/>
        <v>27853.594146294799</v>
      </c>
    </row>
    <row r="314" spans="1:6" ht="24" customHeight="1" x14ac:dyDescent="0.25">
      <c r="A314" s="1">
        <f t="shared" si="24"/>
        <v>308</v>
      </c>
      <c r="B314" s="12">
        <f t="shared" si="25"/>
        <v>27853.594146294799</v>
      </c>
      <c r="C314" s="12">
        <f t="shared" si="26"/>
        <v>599.55052515275258</v>
      </c>
      <c r="D314" s="12">
        <f t="shared" si="27"/>
        <v>460.28255442127858</v>
      </c>
      <c r="E314" s="12">
        <f t="shared" si="28"/>
        <v>139.26797073147401</v>
      </c>
      <c r="F314" s="12">
        <f t="shared" si="29"/>
        <v>27393.31159187352</v>
      </c>
    </row>
    <row r="315" spans="1:6" ht="24" customHeight="1" x14ac:dyDescent="0.25">
      <c r="A315" s="1">
        <f t="shared" si="24"/>
        <v>309</v>
      </c>
      <c r="B315" s="12">
        <f t="shared" si="25"/>
        <v>27393.31159187352</v>
      </c>
      <c r="C315" s="12">
        <f t="shared" si="26"/>
        <v>599.55052515275258</v>
      </c>
      <c r="D315" s="12">
        <f t="shared" si="27"/>
        <v>462.58396719338498</v>
      </c>
      <c r="E315" s="12">
        <f t="shared" si="28"/>
        <v>136.96655795936761</v>
      </c>
      <c r="F315" s="12">
        <f t="shared" si="29"/>
        <v>26930.727624680134</v>
      </c>
    </row>
    <row r="316" spans="1:6" ht="24" customHeight="1" x14ac:dyDescent="0.25">
      <c r="A316" s="1">
        <f t="shared" si="24"/>
        <v>310</v>
      </c>
      <c r="B316" s="12">
        <f t="shared" si="25"/>
        <v>26930.727624680134</v>
      </c>
      <c r="C316" s="12">
        <f t="shared" si="26"/>
        <v>599.55052515275258</v>
      </c>
      <c r="D316" s="12">
        <f t="shared" si="27"/>
        <v>464.89688702935189</v>
      </c>
      <c r="E316" s="12">
        <f t="shared" si="28"/>
        <v>134.65363812340067</v>
      </c>
      <c r="F316" s="12">
        <f t="shared" si="29"/>
        <v>26465.830737650784</v>
      </c>
    </row>
    <row r="317" spans="1:6" ht="24" customHeight="1" x14ac:dyDescent="0.25">
      <c r="A317" s="1">
        <f t="shared" si="24"/>
        <v>311</v>
      </c>
      <c r="B317" s="12">
        <f t="shared" si="25"/>
        <v>26465.830737650784</v>
      </c>
      <c r="C317" s="12">
        <f t="shared" si="26"/>
        <v>599.55052515275258</v>
      </c>
      <c r="D317" s="12">
        <f t="shared" si="27"/>
        <v>467.2213714644987</v>
      </c>
      <c r="E317" s="12">
        <f t="shared" si="28"/>
        <v>132.32915368825391</v>
      </c>
      <c r="F317" s="12">
        <f t="shared" si="29"/>
        <v>25998.609366186283</v>
      </c>
    </row>
    <row r="318" spans="1:6" ht="24" customHeight="1" x14ac:dyDescent="0.25">
      <c r="A318" s="1">
        <f t="shared" si="24"/>
        <v>312</v>
      </c>
      <c r="B318" s="12">
        <f t="shared" si="25"/>
        <v>25998.609366186283</v>
      </c>
      <c r="C318" s="12">
        <f t="shared" si="26"/>
        <v>599.55052515275258</v>
      </c>
      <c r="D318" s="12">
        <f t="shared" si="27"/>
        <v>469.55747832182118</v>
      </c>
      <c r="E318" s="12">
        <f t="shared" si="28"/>
        <v>129.99304683093141</v>
      </c>
      <c r="F318" s="12">
        <f t="shared" si="29"/>
        <v>25529.051887864462</v>
      </c>
    </row>
    <row r="319" spans="1:6" ht="24" customHeight="1" x14ac:dyDescent="0.25">
      <c r="A319" s="1">
        <f t="shared" si="24"/>
        <v>313</v>
      </c>
      <c r="B319" s="12">
        <f t="shared" si="25"/>
        <v>25529.051887864462</v>
      </c>
      <c r="C319" s="12">
        <f t="shared" si="26"/>
        <v>599.55052515275247</v>
      </c>
      <c r="D319" s="12">
        <f t="shared" si="27"/>
        <v>471.90526571343014</v>
      </c>
      <c r="E319" s="12">
        <f t="shared" si="28"/>
        <v>127.64525943932232</v>
      </c>
      <c r="F319" s="12">
        <f t="shared" si="29"/>
        <v>25057.146622151031</v>
      </c>
    </row>
    <row r="320" spans="1:6" ht="24" customHeight="1" x14ac:dyDescent="0.25">
      <c r="A320" s="1">
        <f t="shared" si="24"/>
        <v>314</v>
      </c>
      <c r="B320" s="12">
        <f t="shared" si="25"/>
        <v>25057.146622151031</v>
      </c>
      <c r="C320" s="12">
        <f t="shared" si="26"/>
        <v>599.55052515275258</v>
      </c>
      <c r="D320" s="12">
        <f t="shared" si="27"/>
        <v>474.26479204199745</v>
      </c>
      <c r="E320" s="12">
        <f t="shared" si="28"/>
        <v>125.28573311075516</v>
      </c>
      <c r="F320" s="12">
        <f t="shared" si="29"/>
        <v>24582.881830109032</v>
      </c>
    </row>
    <row r="321" spans="1:6" ht="24" customHeight="1" x14ac:dyDescent="0.25">
      <c r="A321" s="1">
        <f t="shared" si="24"/>
        <v>315</v>
      </c>
      <c r="B321" s="12">
        <f t="shared" si="25"/>
        <v>24582.881830109032</v>
      </c>
      <c r="C321" s="12">
        <f t="shared" si="26"/>
        <v>599.55052515275258</v>
      </c>
      <c r="D321" s="12">
        <f t="shared" si="27"/>
        <v>476.63611600220742</v>
      </c>
      <c r="E321" s="12">
        <f t="shared" si="28"/>
        <v>122.91440915054517</v>
      </c>
      <c r="F321" s="12">
        <f t="shared" si="29"/>
        <v>24106.245714106826</v>
      </c>
    </row>
    <row r="322" spans="1:6" ht="24" customHeight="1" x14ac:dyDescent="0.25">
      <c r="A322" s="1">
        <f t="shared" si="24"/>
        <v>316</v>
      </c>
      <c r="B322" s="12">
        <f t="shared" si="25"/>
        <v>24106.245714106826</v>
      </c>
      <c r="C322" s="12">
        <f t="shared" si="26"/>
        <v>599.55052515275247</v>
      </c>
      <c r="D322" s="12">
        <f t="shared" si="27"/>
        <v>479.01929658221832</v>
      </c>
      <c r="E322" s="12">
        <f t="shared" si="28"/>
        <v>120.53122857053414</v>
      </c>
      <c r="F322" s="12">
        <f t="shared" si="29"/>
        <v>23627.226417524609</v>
      </c>
    </row>
    <row r="323" spans="1:6" ht="24" customHeight="1" x14ac:dyDescent="0.25">
      <c r="A323" s="1">
        <f t="shared" si="24"/>
        <v>317</v>
      </c>
      <c r="B323" s="12">
        <f t="shared" si="25"/>
        <v>23627.226417524609</v>
      </c>
      <c r="C323" s="12">
        <f t="shared" si="26"/>
        <v>599.55052515275258</v>
      </c>
      <c r="D323" s="12">
        <f t="shared" si="27"/>
        <v>481.4143930651295</v>
      </c>
      <c r="E323" s="12">
        <f t="shared" si="28"/>
        <v>118.13613208762305</v>
      </c>
      <c r="F323" s="12">
        <f t="shared" si="29"/>
        <v>23145.812024459479</v>
      </c>
    </row>
    <row r="324" spans="1:6" ht="24" customHeight="1" x14ac:dyDescent="0.25">
      <c r="A324" s="1">
        <f t="shared" si="24"/>
        <v>318</v>
      </c>
      <c r="B324" s="12">
        <f t="shared" si="25"/>
        <v>23145.812024459479</v>
      </c>
      <c r="C324" s="12">
        <f t="shared" si="26"/>
        <v>599.55052515275247</v>
      </c>
      <c r="D324" s="12">
        <f t="shared" si="27"/>
        <v>483.8214650304551</v>
      </c>
      <c r="E324" s="12">
        <f t="shared" si="28"/>
        <v>115.7290601222974</v>
      </c>
      <c r="F324" s="12">
        <f t="shared" si="29"/>
        <v>22661.990559429025</v>
      </c>
    </row>
    <row r="325" spans="1:6" ht="24" customHeight="1" x14ac:dyDescent="0.25">
      <c r="A325" s="1">
        <f t="shared" si="24"/>
        <v>319</v>
      </c>
      <c r="B325" s="12">
        <f t="shared" si="25"/>
        <v>22661.990559429025</v>
      </c>
      <c r="C325" s="12">
        <f t="shared" si="26"/>
        <v>599.55052515275258</v>
      </c>
      <c r="D325" s="12">
        <f t="shared" si="27"/>
        <v>486.24057235560747</v>
      </c>
      <c r="E325" s="12">
        <f t="shared" si="28"/>
        <v>113.30995279714513</v>
      </c>
      <c r="F325" s="12">
        <f t="shared" si="29"/>
        <v>22175.749987073417</v>
      </c>
    </row>
    <row r="326" spans="1:6" ht="24" customHeight="1" x14ac:dyDescent="0.25">
      <c r="A326" s="1">
        <f t="shared" si="24"/>
        <v>320</v>
      </c>
      <c r="B326" s="12">
        <f t="shared" si="25"/>
        <v>22175.749987073417</v>
      </c>
      <c r="C326" s="12">
        <f t="shared" si="26"/>
        <v>599.55052515275258</v>
      </c>
      <c r="D326" s="12">
        <f t="shared" si="27"/>
        <v>488.67177521738552</v>
      </c>
      <c r="E326" s="12">
        <f t="shared" si="28"/>
        <v>110.87874993536708</v>
      </c>
      <c r="F326" s="12">
        <f t="shared" si="29"/>
        <v>21687.078211856031</v>
      </c>
    </row>
    <row r="327" spans="1:6" ht="24" customHeight="1" x14ac:dyDescent="0.25">
      <c r="A327" s="1">
        <f t="shared" si="24"/>
        <v>321</v>
      </c>
      <c r="B327" s="12">
        <f t="shared" si="25"/>
        <v>21687.078211856031</v>
      </c>
      <c r="C327" s="12">
        <f t="shared" si="26"/>
        <v>599.55052515275258</v>
      </c>
      <c r="D327" s="12">
        <f t="shared" si="27"/>
        <v>491.11513409347242</v>
      </c>
      <c r="E327" s="12">
        <f t="shared" si="28"/>
        <v>108.43539105928016</v>
      </c>
      <c r="F327" s="12">
        <f t="shared" si="29"/>
        <v>21195.963077762557</v>
      </c>
    </row>
    <row r="328" spans="1:6" ht="24" customHeight="1" x14ac:dyDescent="0.25">
      <c r="A328" s="1">
        <f t="shared" ref="A328:A366" si="30">IF(ROW(A322)&gt;$B$3,"",ROW(A322))</f>
        <v>322</v>
      </c>
      <c r="B328" s="12">
        <f t="shared" ref="B328:B366" si="31">IF(A328="","",IF(A328=1,B322,F327))</f>
        <v>21195.963077762557</v>
      </c>
      <c r="C328" s="12">
        <f t="shared" ref="C328:C366" si="32">IF(A328="","",-PMT($B$2/12,$B$3-A328+1,B328))</f>
        <v>599.55052515275258</v>
      </c>
      <c r="D328" s="12">
        <f t="shared" ref="D328:D366" si="33">IF(A328="","",C328-E328)</f>
        <v>493.57070976393982</v>
      </c>
      <c r="E328" s="12">
        <f t="shared" ref="E328:E366" si="34">IF(A328="","",$B$2/12*B328)</f>
        <v>105.97981538881278</v>
      </c>
      <c r="F328" s="12">
        <f t="shared" ref="F328:F366" si="35">IF(A328="","",B328-D328)</f>
        <v>20702.392367998618</v>
      </c>
    </row>
    <row r="329" spans="1:6" ht="24" customHeight="1" x14ac:dyDescent="0.25">
      <c r="A329" s="1">
        <f t="shared" si="30"/>
        <v>323</v>
      </c>
      <c r="B329" s="12">
        <f t="shared" si="31"/>
        <v>20702.392367998618</v>
      </c>
      <c r="C329" s="12">
        <f t="shared" si="32"/>
        <v>599.55052515275258</v>
      </c>
      <c r="D329" s="12">
        <f t="shared" si="33"/>
        <v>496.03856331275949</v>
      </c>
      <c r="E329" s="12">
        <f t="shared" si="34"/>
        <v>103.51196183999309</v>
      </c>
      <c r="F329" s="12">
        <f t="shared" si="35"/>
        <v>20206.353804685859</v>
      </c>
    </row>
    <row r="330" spans="1:6" ht="24" customHeight="1" x14ac:dyDescent="0.25">
      <c r="A330" s="1">
        <f t="shared" si="30"/>
        <v>324</v>
      </c>
      <c r="B330" s="12">
        <f t="shared" si="31"/>
        <v>20206.353804685859</v>
      </c>
      <c r="C330" s="12">
        <f t="shared" si="32"/>
        <v>599.55052515275258</v>
      </c>
      <c r="D330" s="12">
        <f t="shared" si="33"/>
        <v>498.51875612932326</v>
      </c>
      <c r="E330" s="12">
        <f t="shared" si="34"/>
        <v>101.03176902342931</v>
      </c>
      <c r="F330" s="12">
        <f t="shared" si="35"/>
        <v>19707.835048556535</v>
      </c>
    </row>
    <row r="331" spans="1:6" ht="24" customHeight="1" x14ac:dyDescent="0.25">
      <c r="A331" s="1">
        <f t="shared" si="30"/>
        <v>325</v>
      </c>
      <c r="B331" s="12">
        <f t="shared" si="31"/>
        <v>19707.835048556535</v>
      </c>
      <c r="C331" s="12">
        <f t="shared" si="32"/>
        <v>599.55052515275258</v>
      </c>
      <c r="D331" s="12">
        <f t="shared" si="33"/>
        <v>501.01134990996991</v>
      </c>
      <c r="E331" s="12">
        <f t="shared" si="34"/>
        <v>98.539175242782676</v>
      </c>
      <c r="F331" s="12">
        <f t="shared" si="35"/>
        <v>19206.823698646564</v>
      </c>
    </row>
    <row r="332" spans="1:6" ht="24" customHeight="1" x14ac:dyDescent="0.25">
      <c r="A332" s="1">
        <f t="shared" si="30"/>
        <v>326</v>
      </c>
      <c r="B332" s="12">
        <f t="shared" si="31"/>
        <v>19206.823698646564</v>
      </c>
      <c r="C332" s="12">
        <f t="shared" si="32"/>
        <v>599.55052515275236</v>
      </c>
      <c r="D332" s="12">
        <f t="shared" si="33"/>
        <v>503.51640665951953</v>
      </c>
      <c r="E332" s="12">
        <f t="shared" si="34"/>
        <v>96.034118493232825</v>
      </c>
      <c r="F332" s="12">
        <f t="shared" si="35"/>
        <v>18703.307291987043</v>
      </c>
    </row>
    <row r="333" spans="1:6" ht="24" customHeight="1" x14ac:dyDescent="0.25">
      <c r="A333" s="1">
        <f t="shared" si="30"/>
        <v>327</v>
      </c>
      <c r="B333" s="12">
        <f t="shared" si="31"/>
        <v>18703.307291987043</v>
      </c>
      <c r="C333" s="12">
        <f t="shared" si="32"/>
        <v>599.55052515275247</v>
      </c>
      <c r="D333" s="12">
        <f t="shared" si="33"/>
        <v>506.03398869281727</v>
      </c>
      <c r="E333" s="12">
        <f t="shared" si="34"/>
        <v>93.51653645993521</v>
      </c>
      <c r="F333" s="12">
        <f t="shared" si="35"/>
        <v>18197.273303294227</v>
      </c>
    </row>
    <row r="334" spans="1:6" ht="24" customHeight="1" x14ac:dyDescent="0.25">
      <c r="A334" s="1">
        <f t="shared" si="30"/>
        <v>328</v>
      </c>
      <c r="B334" s="12">
        <f t="shared" si="31"/>
        <v>18197.273303294227</v>
      </c>
      <c r="C334" s="12">
        <f t="shared" si="32"/>
        <v>599.55052515275247</v>
      </c>
      <c r="D334" s="12">
        <f t="shared" si="33"/>
        <v>508.56415863628132</v>
      </c>
      <c r="E334" s="12">
        <f t="shared" si="34"/>
        <v>90.986366516471136</v>
      </c>
      <c r="F334" s="12">
        <f t="shared" si="35"/>
        <v>17688.709144657947</v>
      </c>
    </row>
    <row r="335" spans="1:6" ht="24" customHeight="1" x14ac:dyDescent="0.25">
      <c r="A335" s="1">
        <f t="shared" si="30"/>
        <v>329</v>
      </c>
      <c r="B335" s="12">
        <f t="shared" si="31"/>
        <v>17688.709144657947</v>
      </c>
      <c r="C335" s="12">
        <f t="shared" si="32"/>
        <v>599.5505251527527</v>
      </c>
      <c r="D335" s="12">
        <f t="shared" si="33"/>
        <v>511.10697942946297</v>
      </c>
      <c r="E335" s="12">
        <f t="shared" si="34"/>
        <v>88.443545723289731</v>
      </c>
      <c r="F335" s="12">
        <f t="shared" si="35"/>
        <v>17177.602165228483</v>
      </c>
    </row>
    <row r="336" spans="1:6" ht="24" customHeight="1" x14ac:dyDescent="0.25">
      <c r="A336" s="1">
        <f t="shared" si="30"/>
        <v>330</v>
      </c>
      <c r="B336" s="12">
        <f t="shared" si="31"/>
        <v>17177.602165228483</v>
      </c>
      <c r="C336" s="12">
        <f t="shared" si="32"/>
        <v>599.55052515275258</v>
      </c>
      <c r="D336" s="12">
        <f t="shared" si="33"/>
        <v>513.66251432661011</v>
      </c>
      <c r="E336" s="12">
        <f t="shared" si="34"/>
        <v>85.88801082614242</v>
      </c>
      <c r="F336" s="12">
        <f t="shared" si="35"/>
        <v>16663.939650901873</v>
      </c>
    </row>
    <row r="337" spans="1:6" ht="24" customHeight="1" x14ac:dyDescent="0.25">
      <c r="A337" s="1">
        <f t="shared" si="30"/>
        <v>331</v>
      </c>
      <c r="B337" s="12">
        <f t="shared" si="31"/>
        <v>16663.939650901873</v>
      </c>
      <c r="C337" s="12">
        <f t="shared" si="32"/>
        <v>599.55052515275247</v>
      </c>
      <c r="D337" s="12">
        <f t="shared" si="33"/>
        <v>516.23082689824309</v>
      </c>
      <c r="E337" s="12">
        <f t="shared" si="34"/>
        <v>83.319698254509362</v>
      </c>
      <c r="F337" s="12">
        <f t="shared" si="35"/>
        <v>16147.70882400363</v>
      </c>
    </row>
    <row r="338" spans="1:6" ht="24" customHeight="1" x14ac:dyDescent="0.25">
      <c r="A338" s="1">
        <f t="shared" si="30"/>
        <v>332</v>
      </c>
      <c r="B338" s="12">
        <f t="shared" si="31"/>
        <v>16147.70882400363</v>
      </c>
      <c r="C338" s="12">
        <f t="shared" si="32"/>
        <v>599.55052515275247</v>
      </c>
      <c r="D338" s="12">
        <f t="shared" si="33"/>
        <v>518.81198103273437</v>
      </c>
      <c r="E338" s="12">
        <f t="shared" si="34"/>
        <v>80.738544120018148</v>
      </c>
      <c r="F338" s="12">
        <f t="shared" si="35"/>
        <v>15628.896842970895</v>
      </c>
    </row>
    <row r="339" spans="1:6" ht="24" customHeight="1" x14ac:dyDescent="0.25">
      <c r="A339" s="1">
        <f t="shared" si="30"/>
        <v>333</v>
      </c>
      <c r="B339" s="12">
        <f t="shared" si="31"/>
        <v>15628.896842970895</v>
      </c>
      <c r="C339" s="12">
        <f t="shared" si="32"/>
        <v>599.55052515275258</v>
      </c>
      <c r="D339" s="12">
        <f t="shared" si="33"/>
        <v>521.40604093789807</v>
      </c>
      <c r="E339" s="12">
        <f t="shared" si="34"/>
        <v>78.144484214854472</v>
      </c>
      <c r="F339" s="12">
        <f t="shared" si="35"/>
        <v>15107.490802032997</v>
      </c>
    </row>
    <row r="340" spans="1:6" ht="24" customHeight="1" x14ac:dyDescent="0.25">
      <c r="A340" s="1">
        <f t="shared" si="30"/>
        <v>334</v>
      </c>
      <c r="B340" s="12">
        <f t="shared" si="31"/>
        <v>15107.490802032997</v>
      </c>
      <c r="C340" s="12">
        <f t="shared" si="32"/>
        <v>599.55052515275258</v>
      </c>
      <c r="D340" s="12">
        <f t="shared" si="33"/>
        <v>524.01307114258759</v>
      </c>
      <c r="E340" s="12">
        <f t="shared" si="34"/>
        <v>75.537454010164979</v>
      </c>
      <c r="F340" s="12">
        <f t="shared" si="35"/>
        <v>14583.477730890409</v>
      </c>
    </row>
    <row r="341" spans="1:6" ht="24" customHeight="1" x14ac:dyDescent="0.25">
      <c r="A341" s="1">
        <f t="shared" si="30"/>
        <v>335</v>
      </c>
      <c r="B341" s="12">
        <f t="shared" si="31"/>
        <v>14583.477730890409</v>
      </c>
      <c r="C341" s="12">
        <f t="shared" si="32"/>
        <v>599.55052515275258</v>
      </c>
      <c r="D341" s="12">
        <f t="shared" si="33"/>
        <v>526.63313649830059</v>
      </c>
      <c r="E341" s="12">
        <f t="shared" si="34"/>
        <v>72.91738865445204</v>
      </c>
      <c r="F341" s="12">
        <f t="shared" si="35"/>
        <v>14056.844594392109</v>
      </c>
    </row>
    <row r="342" spans="1:6" ht="24" customHeight="1" x14ac:dyDescent="0.25">
      <c r="A342" s="1">
        <f t="shared" si="30"/>
        <v>336</v>
      </c>
      <c r="B342" s="12">
        <f t="shared" si="31"/>
        <v>14056.844594392109</v>
      </c>
      <c r="C342" s="12">
        <f t="shared" si="32"/>
        <v>599.55052515275258</v>
      </c>
      <c r="D342" s="12">
        <f t="shared" si="33"/>
        <v>529.26630218079208</v>
      </c>
      <c r="E342" s="12">
        <f t="shared" si="34"/>
        <v>70.284222971960546</v>
      </c>
      <c r="F342" s="12">
        <f t="shared" si="35"/>
        <v>13527.578292211318</v>
      </c>
    </row>
    <row r="343" spans="1:6" ht="24" customHeight="1" x14ac:dyDescent="0.25">
      <c r="A343" s="1">
        <f t="shared" si="30"/>
        <v>337</v>
      </c>
      <c r="B343" s="12">
        <f t="shared" si="31"/>
        <v>13527.578292211318</v>
      </c>
      <c r="C343" s="12">
        <f t="shared" si="32"/>
        <v>599.55052515275258</v>
      </c>
      <c r="D343" s="12">
        <f t="shared" si="33"/>
        <v>531.91263369169599</v>
      </c>
      <c r="E343" s="12">
        <f t="shared" si="34"/>
        <v>67.637891461056583</v>
      </c>
      <c r="F343" s="12">
        <f t="shared" si="35"/>
        <v>12995.665658519622</v>
      </c>
    </row>
    <row r="344" spans="1:6" ht="24" customHeight="1" x14ac:dyDescent="0.25">
      <c r="A344" s="1">
        <f t="shared" si="30"/>
        <v>338</v>
      </c>
      <c r="B344" s="12">
        <f t="shared" si="31"/>
        <v>12995.665658519622</v>
      </c>
      <c r="C344" s="12">
        <f t="shared" si="32"/>
        <v>599.55052515275258</v>
      </c>
      <c r="D344" s="12">
        <f t="shared" si="33"/>
        <v>534.57219686015446</v>
      </c>
      <c r="E344" s="12">
        <f t="shared" si="34"/>
        <v>64.978328292598107</v>
      </c>
      <c r="F344" s="12">
        <f t="shared" si="35"/>
        <v>12461.093461659468</v>
      </c>
    </row>
    <row r="345" spans="1:6" ht="24" customHeight="1" x14ac:dyDescent="0.25">
      <c r="A345" s="1">
        <f t="shared" si="30"/>
        <v>339</v>
      </c>
      <c r="B345" s="12">
        <f t="shared" si="31"/>
        <v>12461.093461659468</v>
      </c>
      <c r="C345" s="12">
        <f t="shared" si="32"/>
        <v>599.55052515275258</v>
      </c>
      <c r="D345" s="12">
        <f t="shared" si="33"/>
        <v>537.24505784445523</v>
      </c>
      <c r="E345" s="12">
        <f t="shared" si="34"/>
        <v>62.305467308297338</v>
      </c>
      <c r="F345" s="12">
        <f t="shared" si="35"/>
        <v>11923.848403815013</v>
      </c>
    </row>
    <row r="346" spans="1:6" ht="24" customHeight="1" x14ac:dyDescent="0.25">
      <c r="A346" s="1">
        <f t="shared" si="30"/>
        <v>340</v>
      </c>
      <c r="B346" s="12">
        <f t="shared" si="31"/>
        <v>11923.848403815013</v>
      </c>
      <c r="C346" s="12">
        <f t="shared" si="32"/>
        <v>599.55052515275258</v>
      </c>
      <c r="D346" s="12">
        <f t="shared" si="33"/>
        <v>539.93128313367754</v>
      </c>
      <c r="E346" s="12">
        <f t="shared" si="34"/>
        <v>59.619242019075067</v>
      </c>
      <c r="F346" s="12">
        <f t="shared" si="35"/>
        <v>11383.917120681335</v>
      </c>
    </row>
    <row r="347" spans="1:6" ht="24" customHeight="1" x14ac:dyDescent="0.25">
      <c r="A347" s="1">
        <f t="shared" si="30"/>
        <v>341</v>
      </c>
      <c r="B347" s="12">
        <f t="shared" si="31"/>
        <v>11383.917120681335</v>
      </c>
      <c r="C347" s="12">
        <f t="shared" si="32"/>
        <v>599.55052515275258</v>
      </c>
      <c r="D347" s="12">
        <f t="shared" si="33"/>
        <v>542.63093954934595</v>
      </c>
      <c r="E347" s="12">
        <f t="shared" si="34"/>
        <v>56.919585603406681</v>
      </c>
      <c r="F347" s="12">
        <f t="shared" si="35"/>
        <v>10841.286181131989</v>
      </c>
    </row>
    <row r="348" spans="1:6" ht="24" customHeight="1" x14ac:dyDescent="0.25">
      <c r="A348" s="1">
        <f t="shared" si="30"/>
        <v>342</v>
      </c>
      <c r="B348" s="12">
        <f t="shared" si="31"/>
        <v>10841.286181131989</v>
      </c>
      <c r="C348" s="12">
        <f t="shared" si="32"/>
        <v>599.55052515275258</v>
      </c>
      <c r="D348" s="12">
        <f t="shared" si="33"/>
        <v>545.3440942470927</v>
      </c>
      <c r="E348" s="12">
        <f t="shared" si="34"/>
        <v>54.206430905659943</v>
      </c>
      <c r="F348" s="12">
        <f t="shared" si="35"/>
        <v>10295.942086884896</v>
      </c>
    </row>
    <row r="349" spans="1:6" ht="24" customHeight="1" x14ac:dyDescent="0.25">
      <c r="A349" s="1">
        <f t="shared" si="30"/>
        <v>343</v>
      </c>
      <c r="B349" s="12">
        <f t="shared" si="31"/>
        <v>10295.942086884896</v>
      </c>
      <c r="C349" s="12">
        <f t="shared" si="32"/>
        <v>599.55052515275247</v>
      </c>
      <c r="D349" s="12">
        <f t="shared" si="33"/>
        <v>548.07081471832794</v>
      </c>
      <c r="E349" s="12">
        <f t="shared" si="34"/>
        <v>51.479710434424476</v>
      </c>
      <c r="F349" s="12">
        <f t="shared" si="35"/>
        <v>9747.871272166567</v>
      </c>
    </row>
    <row r="350" spans="1:6" ht="24" customHeight="1" x14ac:dyDescent="0.25">
      <c r="A350" s="1">
        <f t="shared" si="30"/>
        <v>344</v>
      </c>
      <c r="B350" s="12">
        <f t="shared" si="31"/>
        <v>9747.871272166567</v>
      </c>
      <c r="C350" s="12">
        <f t="shared" si="32"/>
        <v>599.55052515275258</v>
      </c>
      <c r="D350" s="12">
        <f t="shared" si="33"/>
        <v>550.81116879191973</v>
      </c>
      <c r="E350" s="12">
        <f t="shared" si="34"/>
        <v>48.739356360832836</v>
      </c>
      <c r="F350" s="12">
        <f t="shared" si="35"/>
        <v>9197.060103374648</v>
      </c>
    </row>
    <row r="351" spans="1:6" ht="24" customHeight="1" x14ac:dyDescent="0.25">
      <c r="A351" s="1">
        <f t="shared" si="30"/>
        <v>345</v>
      </c>
      <c r="B351" s="12">
        <f t="shared" si="31"/>
        <v>9197.060103374648</v>
      </c>
      <c r="C351" s="12">
        <f t="shared" si="32"/>
        <v>599.55052515275258</v>
      </c>
      <c r="D351" s="12">
        <f t="shared" si="33"/>
        <v>553.5652246358793</v>
      </c>
      <c r="E351" s="12">
        <f t="shared" si="34"/>
        <v>45.985300516873238</v>
      </c>
      <c r="F351" s="12">
        <f t="shared" si="35"/>
        <v>8643.4948787387693</v>
      </c>
    </row>
    <row r="352" spans="1:6" ht="24" customHeight="1" x14ac:dyDescent="0.25">
      <c r="A352" s="1">
        <f t="shared" si="30"/>
        <v>346</v>
      </c>
      <c r="B352" s="12">
        <f t="shared" si="31"/>
        <v>8643.4948787387693</v>
      </c>
      <c r="C352" s="12">
        <f t="shared" si="32"/>
        <v>599.55052515275258</v>
      </c>
      <c r="D352" s="12">
        <f t="shared" si="33"/>
        <v>556.33305075905878</v>
      </c>
      <c r="E352" s="12">
        <f t="shared" si="34"/>
        <v>43.217474393693848</v>
      </c>
      <c r="F352" s="12">
        <f t="shared" si="35"/>
        <v>8087.1618279797103</v>
      </c>
    </row>
    <row r="353" spans="1:6" ht="24" customHeight="1" x14ac:dyDescent="0.25">
      <c r="A353" s="1">
        <f t="shared" si="30"/>
        <v>347</v>
      </c>
      <c r="B353" s="12">
        <f t="shared" si="31"/>
        <v>8087.1618279797103</v>
      </c>
      <c r="C353" s="12">
        <f t="shared" si="32"/>
        <v>599.5505251527527</v>
      </c>
      <c r="D353" s="12">
        <f t="shared" si="33"/>
        <v>559.11471601285416</v>
      </c>
      <c r="E353" s="12">
        <f t="shared" si="34"/>
        <v>40.435809139898552</v>
      </c>
      <c r="F353" s="12">
        <f t="shared" si="35"/>
        <v>7528.0471119668564</v>
      </c>
    </row>
    <row r="354" spans="1:6" ht="24" customHeight="1" x14ac:dyDescent="0.25">
      <c r="A354" s="1">
        <f t="shared" si="30"/>
        <v>348</v>
      </c>
      <c r="B354" s="12">
        <f t="shared" si="31"/>
        <v>7528.0471119668564</v>
      </c>
      <c r="C354" s="12">
        <f t="shared" si="32"/>
        <v>599.5505251527527</v>
      </c>
      <c r="D354" s="12">
        <f t="shared" si="33"/>
        <v>561.91028959291839</v>
      </c>
      <c r="E354" s="12">
        <f t="shared" si="34"/>
        <v>37.640235559834281</v>
      </c>
      <c r="F354" s="12">
        <f t="shared" si="35"/>
        <v>6966.1368223739382</v>
      </c>
    </row>
    <row r="355" spans="1:6" ht="24" customHeight="1" x14ac:dyDescent="0.25">
      <c r="A355" s="1">
        <f t="shared" si="30"/>
        <v>349</v>
      </c>
      <c r="B355" s="12">
        <f t="shared" si="31"/>
        <v>6966.1368223739382</v>
      </c>
      <c r="C355" s="12">
        <f t="shared" si="32"/>
        <v>599.5505251527527</v>
      </c>
      <c r="D355" s="12">
        <f t="shared" si="33"/>
        <v>564.71984104088301</v>
      </c>
      <c r="E355" s="12">
        <f t="shared" si="34"/>
        <v>34.830684111869694</v>
      </c>
      <c r="F355" s="12">
        <f t="shared" si="35"/>
        <v>6401.4169813330554</v>
      </c>
    </row>
    <row r="356" spans="1:6" ht="24" customHeight="1" x14ac:dyDescent="0.25">
      <c r="A356" s="1">
        <f t="shared" si="30"/>
        <v>350</v>
      </c>
      <c r="B356" s="12">
        <f t="shared" si="31"/>
        <v>6401.4169813330554</v>
      </c>
      <c r="C356" s="12">
        <f t="shared" si="32"/>
        <v>599.5505251527527</v>
      </c>
      <c r="D356" s="12">
        <f t="shared" si="33"/>
        <v>567.54344024608747</v>
      </c>
      <c r="E356" s="12">
        <f t="shared" si="34"/>
        <v>32.007084906665277</v>
      </c>
      <c r="F356" s="12">
        <f t="shared" si="35"/>
        <v>5833.8735410869676</v>
      </c>
    </row>
    <row r="357" spans="1:6" ht="24" customHeight="1" x14ac:dyDescent="0.25">
      <c r="A357" s="1">
        <f t="shared" si="30"/>
        <v>351</v>
      </c>
      <c r="B357" s="12">
        <f t="shared" si="31"/>
        <v>5833.8735410869676</v>
      </c>
      <c r="C357" s="12">
        <f t="shared" si="32"/>
        <v>599.55052515275258</v>
      </c>
      <c r="D357" s="12">
        <f t="shared" si="33"/>
        <v>570.38115744731772</v>
      </c>
      <c r="E357" s="12">
        <f t="shared" si="34"/>
        <v>29.169367705434837</v>
      </c>
      <c r="F357" s="12">
        <f t="shared" si="35"/>
        <v>5263.4923836396501</v>
      </c>
    </row>
    <row r="358" spans="1:6" ht="24" customHeight="1" x14ac:dyDescent="0.25">
      <c r="A358" s="1">
        <f t="shared" si="30"/>
        <v>352</v>
      </c>
      <c r="B358" s="12">
        <f t="shared" si="31"/>
        <v>5263.4923836396501</v>
      </c>
      <c r="C358" s="12">
        <f t="shared" si="32"/>
        <v>599.5505251527527</v>
      </c>
      <c r="D358" s="12">
        <f t="shared" si="33"/>
        <v>573.23306323455449</v>
      </c>
      <c r="E358" s="12">
        <f t="shared" si="34"/>
        <v>26.317461918198251</v>
      </c>
      <c r="F358" s="12">
        <f t="shared" si="35"/>
        <v>4690.2593204050954</v>
      </c>
    </row>
    <row r="359" spans="1:6" ht="24" customHeight="1" x14ac:dyDescent="0.25">
      <c r="A359" s="1">
        <f t="shared" si="30"/>
        <v>353</v>
      </c>
      <c r="B359" s="12">
        <f t="shared" si="31"/>
        <v>4690.2593204050954</v>
      </c>
      <c r="C359" s="12">
        <f t="shared" si="32"/>
        <v>599.5505251527527</v>
      </c>
      <c r="D359" s="12">
        <f t="shared" si="33"/>
        <v>576.09922855072728</v>
      </c>
      <c r="E359" s="12">
        <f t="shared" si="34"/>
        <v>23.451296602025476</v>
      </c>
      <c r="F359" s="12">
        <f t="shared" si="35"/>
        <v>4114.1600918543681</v>
      </c>
    </row>
    <row r="360" spans="1:6" ht="24" customHeight="1" x14ac:dyDescent="0.25">
      <c r="A360" s="1">
        <f t="shared" si="30"/>
        <v>354</v>
      </c>
      <c r="B360" s="12">
        <f t="shared" si="31"/>
        <v>4114.1600918543681</v>
      </c>
      <c r="C360" s="12">
        <f t="shared" si="32"/>
        <v>599.55052515275281</v>
      </c>
      <c r="D360" s="12">
        <f t="shared" si="33"/>
        <v>578.97972469348099</v>
      </c>
      <c r="E360" s="12">
        <f t="shared" si="34"/>
        <v>20.57080045927184</v>
      </c>
      <c r="F360" s="12">
        <f t="shared" si="35"/>
        <v>3535.1803671608873</v>
      </c>
    </row>
    <row r="361" spans="1:6" ht="24" customHeight="1" x14ac:dyDescent="0.25">
      <c r="A361" s="1">
        <f t="shared" si="30"/>
        <v>355</v>
      </c>
      <c r="B361" s="12">
        <f t="shared" si="31"/>
        <v>3535.1803671608873</v>
      </c>
      <c r="C361" s="12">
        <f t="shared" si="32"/>
        <v>599.55052515275281</v>
      </c>
      <c r="D361" s="12">
        <f t="shared" si="33"/>
        <v>581.87462331694837</v>
      </c>
      <c r="E361" s="12">
        <f t="shared" si="34"/>
        <v>17.675901835804435</v>
      </c>
      <c r="F361" s="12">
        <f t="shared" si="35"/>
        <v>2953.3057438439391</v>
      </c>
    </row>
    <row r="362" spans="1:6" ht="24" customHeight="1" x14ac:dyDescent="0.25">
      <c r="A362" s="1">
        <f t="shared" si="30"/>
        <v>356</v>
      </c>
      <c r="B362" s="12">
        <f t="shared" si="31"/>
        <v>2953.3057438439391</v>
      </c>
      <c r="C362" s="12">
        <f t="shared" si="32"/>
        <v>599.55052515275281</v>
      </c>
      <c r="D362" s="12">
        <f t="shared" si="33"/>
        <v>584.78399643353316</v>
      </c>
      <c r="E362" s="12">
        <f t="shared" si="34"/>
        <v>14.766528719219696</v>
      </c>
      <c r="F362" s="12">
        <f t="shared" si="35"/>
        <v>2368.5217474104061</v>
      </c>
    </row>
    <row r="363" spans="1:6" ht="24" customHeight="1" x14ac:dyDescent="0.25">
      <c r="A363" s="1">
        <f t="shared" si="30"/>
        <v>357</v>
      </c>
      <c r="B363" s="12">
        <f t="shared" si="31"/>
        <v>2368.5217474104061</v>
      </c>
      <c r="C363" s="12">
        <f t="shared" si="32"/>
        <v>599.55052515275293</v>
      </c>
      <c r="D363" s="12">
        <f t="shared" si="33"/>
        <v>587.70791641570088</v>
      </c>
      <c r="E363" s="12">
        <f t="shared" si="34"/>
        <v>11.84260873705203</v>
      </c>
      <c r="F363" s="12">
        <f t="shared" si="35"/>
        <v>1780.8138309947053</v>
      </c>
    </row>
    <row r="364" spans="1:6" ht="24" customHeight="1" x14ac:dyDescent="0.25">
      <c r="A364" s="1">
        <f t="shared" si="30"/>
        <v>358</v>
      </c>
      <c r="B364" s="12">
        <f t="shared" si="31"/>
        <v>1780.8138309947053</v>
      </c>
      <c r="C364" s="12">
        <f t="shared" si="32"/>
        <v>599.55052515275293</v>
      </c>
      <c r="D364" s="12">
        <f t="shared" si="33"/>
        <v>590.64645599777941</v>
      </c>
      <c r="E364" s="12">
        <f t="shared" si="34"/>
        <v>8.9040691549735271</v>
      </c>
      <c r="F364" s="12">
        <f t="shared" si="35"/>
        <v>1190.1673749969259</v>
      </c>
    </row>
    <row r="365" spans="1:6" ht="24" customHeight="1" x14ac:dyDescent="0.25">
      <c r="A365" s="1">
        <f t="shared" si="30"/>
        <v>359</v>
      </c>
      <c r="B365" s="12">
        <f t="shared" si="31"/>
        <v>1190.1673749969259</v>
      </c>
      <c r="C365" s="12">
        <f t="shared" si="32"/>
        <v>599.55052515275304</v>
      </c>
      <c r="D365" s="12">
        <f t="shared" si="33"/>
        <v>593.59968827776845</v>
      </c>
      <c r="E365" s="12">
        <f t="shared" si="34"/>
        <v>5.9508368749846294</v>
      </c>
      <c r="F365" s="12">
        <f t="shared" si="35"/>
        <v>596.56768671915745</v>
      </c>
    </row>
    <row r="366" spans="1:6" ht="24" customHeight="1" x14ac:dyDescent="0.25">
      <c r="A366" s="1">
        <f t="shared" si="30"/>
        <v>360</v>
      </c>
      <c r="B366" s="12">
        <f t="shared" si="31"/>
        <v>596.56768671915745</v>
      </c>
      <c r="C366" s="12">
        <f t="shared" si="32"/>
        <v>599.55052515275315</v>
      </c>
      <c r="D366" s="12">
        <f t="shared" si="33"/>
        <v>596.56768671915734</v>
      </c>
      <c r="E366" s="12">
        <f t="shared" si="34"/>
        <v>2.9828384335957874</v>
      </c>
      <c r="F366" s="12">
        <f t="shared" si="35"/>
        <v>1.1368683772161603E-13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מחשבון ריבית דריבית</vt:lpstr>
      <vt:lpstr>מחשבון ריבית דריבית + משיכות</vt:lpstr>
      <vt:lpstr>לוח סילוקין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user-10</dc:creator>
  <cp:lastModifiedBy>dell core i5</cp:lastModifiedBy>
  <dcterms:created xsi:type="dcterms:W3CDTF">2024-07-25T07:10:18Z</dcterms:created>
  <dcterms:modified xsi:type="dcterms:W3CDTF">2026-02-22T18:47:51Z</dcterms:modified>
</cp:coreProperties>
</file>